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60" windowHeight="69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<sst xmlns="http://schemas.openxmlformats.org/spreadsheetml/2006/main" count="116" uniqueCount="71">
  <si>
    <t>工程总概算表</t>
  </si>
  <si>
    <t>项目名称：闽清县梅溪流域水源涵养与生态治理项目</t>
  </si>
  <si>
    <t>序号</t>
  </si>
  <si>
    <t>工程或费用名称</t>
  </si>
  <si>
    <t>概算造价(万元)</t>
  </si>
  <si>
    <t>技术经济指标</t>
  </si>
  <si>
    <t>费用</t>
  </si>
  <si>
    <t>计量指标</t>
  </si>
  <si>
    <t>单位</t>
  </si>
  <si>
    <t>数量</t>
  </si>
  <si>
    <t>单价（元）</t>
  </si>
  <si>
    <t>一</t>
  </si>
  <si>
    <t>工程费用</t>
  </si>
  <si>
    <t>（一）</t>
  </si>
  <si>
    <t>劳务费用</t>
  </si>
  <si>
    <t>修枝</t>
  </si>
  <si>
    <t>面积</t>
  </si>
  <si>
    <t>亩</t>
  </si>
  <si>
    <t>择伐</t>
  </si>
  <si>
    <r>
      <rPr>
        <sz val="12"/>
        <color theme="1"/>
        <rFont val="宋体"/>
        <charset val="134"/>
        <scheme val="minor"/>
      </rPr>
      <t>元</t>
    </r>
    <r>
      <rPr>
        <sz val="10.5"/>
        <color theme="1"/>
        <rFont val="Times New Roman"/>
        <charset val="134"/>
      </rPr>
      <t>/</t>
    </r>
    <r>
      <rPr>
        <sz val="10.5"/>
        <color theme="1"/>
        <rFont val="仿宋_GB2312"/>
        <charset val="134"/>
      </rPr>
      <t>亩</t>
    </r>
  </si>
  <si>
    <t>集材</t>
  </si>
  <si>
    <t>作业道</t>
  </si>
  <si>
    <t>千米</t>
  </si>
  <si>
    <r>
      <rPr>
        <sz val="12"/>
        <color theme="1"/>
        <rFont val="宋体"/>
        <charset val="134"/>
        <scheme val="minor"/>
      </rPr>
      <t>元</t>
    </r>
    <r>
      <rPr>
        <sz val="10.5"/>
        <color theme="1"/>
        <rFont val="Times New Roman"/>
        <charset val="134"/>
      </rPr>
      <t>/</t>
    </r>
    <r>
      <rPr>
        <sz val="10.5"/>
        <color theme="1"/>
        <rFont val="仿宋_GB2312"/>
        <charset val="134"/>
      </rPr>
      <t>千米</t>
    </r>
  </si>
  <si>
    <t>人工运输</t>
  </si>
  <si>
    <t>林地清理</t>
  </si>
  <si>
    <t>整地挖穴</t>
  </si>
  <si>
    <t>穴</t>
  </si>
  <si>
    <r>
      <rPr>
        <sz val="12"/>
        <color theme="1"/>
        <rFont val="宋体"/>
        <charset val="134"/>
        <scheme val="minor"/>
      </rPr>
      <t>元</t>
    </r>
    <r>
      <rPr>
        <sz val="10.5"/>
        <color theme="1"/>
        <rFont val="Times New Roman"/>
        <charset val="134"/>
      </rPr>
      <t>/</t>
    </r>
    <r>
      <rPr>
        <sz val="10.5"/>
        <color theme="1"/>
        <rFont val="仿宋_GB2312"/>
        <charset val="134"/>
      </rPr>
      <t>穴</t>
    </r>
  </si>
  <si>
    <t>补植</t>
  </si>
  <si>
    <t>株</t>
  </si>
  <si>
    <r>
      <rPr>
        <sz val="12"/>
        <color theme="1"/>
        <rFont val="宋体"/>
        <charset val="134"/>
        <scheme val="minor"/>
      </rPr>
      <t>元</t>
    </r>
    <r>
      <rPr>
        <sz val="10.5"/>
        <color theme="1"/>
        <rFont val="Times New Roman"/>
        <charset val="134"/>
      </rPr>
      <t>/</t>
    </r>
    <r>
      <rPr>
        <sz val="10.5"/>
        <color theme="1"/>
        <rFont val="仿宋_GB2312"/>
        <charset val="134"/>
      </rPr>
      <t>株</t>
    </r>
  </si>
  <si>
    <t>施基肥回土</t>
  </si>
  <si>
    <t>浇水灌溉</t>
  </si>
  <si>
    <t>病虫害防治</t>
  </si>
  <si>
    <t>割灌除草</t>
  </si>
  <si>
    <t>追肥</t>
  </si>
  <si>
    <t>（二）</t>
  </si>
  <si>
    <t>苗木费用</t>
  </si>
  <si>
    <t>火力楠</t>
  </si>
  <si>
    <t>木荷</t>
  </si>
  <si>
    <t>米槠</t>
  </si>
  <si>
    <t>枫香</t>
  </si>
  <si>
    <t>山乌桕</t>
  </si>
  <si>
    <t>闽楠</t>
  </si>
  <si>
    <t>(三)</t>
  </si>
  <si>
    <t>物资</t>
  </si>
  <si>
    <t>尿素</t>
  </si>
  <si>
    <t>千克</t>
  </si>
  <si>
    <t>元/kg</t>
  </si>
  <si>
    <t>复合肥</t>
  </si>
  <si>
    <t>（四）</t>
  </si>
  <si>
    <t>其他费用</t>
  </si>
  <si>
    <t>油料</t>
  </si>
  <si>
    <t>元/亩</t>
  </si>
  <si>
    <t>简易集材道维护</t>
  </si>
  <si>
    <t>人员意外险</t>
  </si>
  <si>
    <t>耗材</t>
  </si>
  <si>
    <t>二</t>
  </si>
  <si>
    <t>工程建设其他费用</t>
  </si>
  <si>
    <t>建设单位管理费</t>
  </si>
  <si>
    <t>以工程费用为基数</t>
  </si>
  <si>
    <t>万元</t>
  </si>
  <si>
    <t>招标代理费</t>
  </si>
  <si>
    <t>设计费</t>
  </si>
  <si>
    <t>监理费</t>
  </si>
  <si>
    <t>三</t>
  </si>
  <si>
    <t>预备费</t>
  </si>
  <si>
    <t>基本预备费</t>
  </si>
  <si>
    <t>以工程费用和工程建设其他费为基数</t>
  </si>
  <si>
    <t>一、二、三总计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</si>
</sst>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 "/>
    <numFmt numFmtId="178" formatCode="0_ "/>
  </numFmts>
  <fonts count="26">
    <font>
      <sz val="11"/>
      <color theme="1"/>
      <name val="宋体"/>
      <charset val="134"/>
      <scheme val="minor"/>
    </font>
    <font>
      <b/>
      <sz val="24"/>
      <name val="楷体_GB2312"/>
      <charset val="134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Times New Roman"/>
      <charset val="134"/>
    </font>
    <font>
      <sz val="10.5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0" fontId="0" fillId="0" borderId="6" xfId="0" applyBorder="1">
      <alignment vertical="center"/>
    </xf>
    <xf numFmtId="176" fontId="3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>
      <alignment vertical="center"/>
    </xf>
    <xf numFmtId="177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4" fillId="0" borderId="6" xfId="0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 wrapText="1"/>
    </xf>
    <xf numFmtId="178" fontId="4" fillId="0" borderId="6" xfId="0" applyNumberFormat="1" applyFont="1" applyBorder="1" applyAlignment="1">
      <alignment horizontal="center" vertical="center"/>
    </xf>
    <xf numFmtId="10" fontId="4" fillId="0" borderId="6" xfId="0" applyNumberFormat="1" applyFont="1" applyBorder="1" applyAlignment="1">
      <alignment horizontal="center" vertical="center"/>
    </xf>
    <xf numFmtId="9" fontId="4" fillId="0" borderId="6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4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43"/>
  <sheetViews>
    <sheetView tabSelected="1" zoomScale="85" zoomScaleNormal="85" topLeftCell="A30" workbookViewId="0">
      <selection activeCell="F11" sqref="F11"/>
    </sheetView>
  </sheetViews>
  <sheetFormatPr defaultColWidth="8.88333333333333" defaultRowHeight="14.25"/>
  <cols>
    <col min="1" max="1" width="10.5" customWidth="1"/>
    <col min="2" max="2" width="26.75" customWidth="1"/>
    <col min="3" max="3" width="22" customWidth="1"/>
    <col min="4" max="4" width="19.25" customWidth="1"/>
    <col min="6" max="6" width="12.775" customWidth="1"/>
    <col min="7" max="7" width="17.1166666666667" customWidth="1"/>
    <col min="8" max="8" width="15.6666666666667"/>
    <col min="9" max="9" width="15.225"/>
    <col min="10" max="10" width="12.8833333333333"/>
    <col min="13" max="13" width="11.775"/>
    <col min="14" max="14" width="9.66666666666667"/>
    <col min="15" max="15" width="13"/>
    <col min="16" max="16" width="9.44166666666667"/>
    <col min="17" max="17" width="11.775"/>
    <col min="20" max="20" width="9.44166666666667"/>
  </cols>
  <sheetData>
    <row r="1" ht="30" spans="1:20">
      <c r="A1" s="1" t="s">
        <v>0</v>
      </c>
      <c r="B1" s="2"/>
      <c r="C1" s="3"/>
      <c r="D1" s="3"/>
      <c r="E1" s="3"/>
      <c r="F1" s="3"/>
      <c r="G1" s="3"/>
    </row>
    <row r="2" ht="28" customHeight="1" spans="1:20">
      <c r="A2" s="4" t="s">
        <v>1</v>
      </c>
      <c r="B2" s="4"/>
      <c r="C2" s="4"/>
      <c r="D2" s="4"/>
      <c r="E2" s="4"/>
      <c r="F2" s="4"/>
      <c r="G2" s="4"/>
    </row>
    <row r="3" ht="30" customHeight="1" spans="1:20">
      <c r="A3" s="5" t="s">
        <v>2</v>
      </c>
      <c r="B3" s="5" t="s">
        <v>3</v>
      </c>
      <c r="C3" s="6" t="s">
        <v>4</v>
      </c>
      <c r="D3" s="7" t="s">
        <v>5</v>
      </c>
      <c r="E3" s="8"/>
      <c r="F3" s="8"/>
      <c r="G3" s="9"/>
      <c r="H3" s="10"/>
    </row>
    <row r="4" ht="30" customHeight="1" spans="1:20">
      <c r="A4" s="11"/>
      <c r="B4" s="11"/>
      <c r="C4" s="12" t="s">
        <v>6</v>
      </c>
      <c r="D4" s="13" t="s">
        <v>7</v>
      </c>
      <c r="E4" s="13" t="s">
        <v>8</v>
      </c>
      <c r="F4" s="13" t="s">
        <v>9</v>
      </c>
      <c r="G4" s="13" t="s">
        <v>10</v>
      </c>
      <c r="H4" s="10"/>
    </row>
    <row r="5" ht="20" customHeight="1" spans="1:20">
      <c r="A5" s="13" t="s">
        <v>11</v>
      </c>
      <c r="B5" s="14" t="s">
        <v>12</v>
      </c>
      <c r="C5" s="15">
        <f>C6+C20+C27+C30</f>
        <v>716.18</v>
      </c>
      <c r="D5" s="16"/>
      <c r="E5" s="16"/>
      <c r="F5" s="16"/>
      <c r="G5" s="16"/>
      <c r="H5" s="15"/>
    </row>
    <row r="6" ht="20" customHeight="1" spans="1:20">
      <c r="A6" s="13" t="s">
        <v>13</v>
      </c>
      <c r="B6" s="14" t="s">
        <v>14</v>
      </c>
      <c r="C6" s="17">
        <f>SUM(C7:C19)</f>
        <v>470.38</v>
      </c>
      <c r="D6" s="18"/>
      <c r="E6" s="18"/>
      <c r="F6" s="18"/>
      <c r="G6" s="18"/>
      <c r="H6" s="19"/>
      <c r="I6" s="20"/>
      <c r="J6" s="21"/>
      <c r="O6" s="21"/>
    </row>
    <row r="7" ht="20" customHeight="1" spans="1:20">
      <c r="A7" s="18">
        <v>1</v>
      </c>
      <c r="B7" s="22" t="s">
        <v>15</v>
      </c>
      <c r="C7" s="23">
        <v>7.11</v>
      </c>
      <c r="D7" s="18" t="s">
        <v>16</v>
      </c>
      <c r="E7" s="18" t="s">
        <v>17</v>
      </c>
      <c r="F7" s="18">
        <v>1394</v>
      </c>
      <c r="G7" s="23">
        <v>51</v>
      </c>
      <c r="H7" s="19"/>
      <c r="I7" s="21"/>
      <c r="O7" s="24"/>
      <c r="P7" s="25"/>
      <c r="Q7" s="26"/>
      <c r="R7" s="26"/>
      <c r="S7" s="26"/>
      <c r="T7" s="25"/>
    </row>
    <row r="8" ht="20" customHeight="1" spans="1:20">
      <c r="A8" s="18">
        <v>2</v>
      </c>
      <c r="B8" s="22" t="s">
        <v>18</v>
      </c>
      <c r="C8" s="23">
        <v>35.55</v>
      </c>
      <c r="D8" s="18" t="s">
        <v>16</v>
      </c>
      <c r="E8" s="18" t="s">
        <v>19</v>
      </c>
      <c r="F8" s="18">
        <v>1394</v>
      </c>
      <c r="G8" s="23">
        <v>255</v>
      </c>
      <c r="H8" s="19"/>
      <c r="I8" s="21"/>
      <c r="O8" s="24"/>
      <c r="P8" s="25"/>
      <c r="Q8" s="26"/>
      <c r="R8" s="26"/>
      <c r="S8" s="26"/>
      <c r="T8" s="25"/>
    </row>
    <row r="9" ht="20" customHeight="1" spans="1:20">
      <c r="A9" s="18">
        <v>3</v>
      </c>
      <c r="B9" s="22" t="s">
        <v>20</v>
      </c>
      <c r="C9" s="23">
        <v>94.1</v>
      </c>
      <c r="D9" s="18" t="s">
        <v>16</v>
      </c>
      <c r="E9" s="18" t="s">
        <v>19</v>
      </c>
      <c r="F9" s="18">
        <v>1394</v>
      </c>
      <c r="G9" s="23">
        <v>675</v>
      </c>
      <c r="H9" s="19"/>
      <c r="I9" s="21"/>
      <c r="O9" s="24"/>
      <c r="P9" s="25"/>
      <c r="Q9" s="26"/>
      <c r="R9" s="26"/>
      <c r="S9" s="26"/>
      <c r="T9" s="25"/>
    </row>
    <row r="10" ht="20" customHeight="1" spans="1:20">
      <c r="A10" s="18">
        <v>4</v>
      </c>
      <c r="B10" s="22" t="s">
        <v>21</v>
      </c>
      <c r="C10" s="23">
        <v>0.25</v>
      </c>
      <c r="D10" s="18" t="s">
        <v>22</v>
      </c>
      <c r="E10" s="18" t="s">
        <v>23</v>
      </c>
      <c r="F10" s="18">
        <v>5.576</v>
      </c>
      <c r="G10" s="23">
        <v>450</v>
      </c>
      <c r="H10" s="19"/>
      <c r="I10" s="21"/>
      <c r="O10" s="24"/>
      <c r="P10" s="25"/>
      <c r="Q10" s="26"/>
      <c r="R10" s="26"/>
      <c r="S10" s="26"/>
      <c r="T10" s="25"/>
    </row>
    <row r="11" ht="20" customHeight="1" spans="1:20">
      <c r="A11" s="18">
        <v>5</v>
      </c>
      <c r="B11" s="22" t="s">
        <v>24</v>
      </c>
      <c r="C11" s="23">
        <v>4.18</v>
      </c>
      <c r="D11" s="18" t="s">
        <v>16</v>
      </c>
      <c r="E11" s="18" t="s">
        <v>19</v>
      </c>
      <c r="F11" s="18">
        <v>1394</v>
      </c>
      <c r="G11" s="23">
        <v>30</v>
      </c>
      <c r="H11" s="19"/>
      <c r="I11" s="21"/>
      <c r="O11" s="24"/>
      <c r="P11" s="25"/>
      <c r="Q11" s="26"/>
      <c r="R11" s="26"/>
      <c r="S11" s="26"/>
      <c r="T11" s="25"/>
    </row>
    <row r="12" ht="20" customHeight="1" spans="1:20">
      <c r="A12" s="18">
        <v>6</v>
      </c>
      <c r="B12" s="22" t="s">
        <v>25</v>
      </c>
      <c r="C12" s="23">
        <v>41.57</v>
      </c>
      <c r="D12" s="18" t="s">
        <v>16</v>
      </c>
      <c r="E12" s="18" t="s">
        <v>19</v>
      </c>
      <c r="F12" s="18">
        <v>1732</v>
      </c>
      <c r="G12" s="23">
        <v>240</v>
      </c>
      <c r="H12" s="19"/>
      <c r="I12" s="21"/>
      <c r="O12" s="24"/>
      <c r="P12" s="25"/>
      <c r="Q12" s="26"/>
      <c r="R12" s="26"/>
      <c r="S12" s="26"/>
      <c r="T12" s="25"/>
    </row>
    <row r="13" ht="20" customHeight="1" spans="1:20">
      <c r="A13" s="18">
        <v>7</v>
      </c>
      <c r="B13" s="22" t="s">
        <v>26</v>
      </c>
      <c r="C13" s="23">
        <v>21.03</v>
      </c>
      <c r="D13" s="18" t="s">
        <v>27</v>
      </c>
      <c r="E13" s="18" t="s">
        <v>28</v>
      </c>
      <c r="F13" s="18">
        <v>66770</v>
      </c>
      <c r="G13" s="23">
        <v>3.15</v>
      </c>
      <c r="H13" s="19"/>
      <c r="I13" s="21"/>
      <c r="O13" s="24"/>
      <c r="P13" s="25"/>
      <c r="Q13" s="26"/>
      <c r="R13" s="26"/>
      <c r="S13" s="26"/>
      <c r="T13" s="25"/>
    </row>
    <row r="14" ht="20" customHeight="1" spans="1:20">
      <c r="A14" s="18">
        <v>8</v>
      </c>
      <c r="B14" s="22" t="s">
        <v>29</v>
      </c>
      <c r="C14" s="23">
        <v>36.06</v>
      </c>
      <c r="D14" s="18" t="s">
        <v>30</v>
      </c>
      <c r="E14" s="18" t="s">
        <v>31</v>
      </c>
      <c r="F14" s="18">
        <v>66770</v>
      </c>
      <c r="G14" s="23">
        <v>5.4</v>
      </c>
      <c r="H14" s="19"/>
      <c r="I14" s="21"/>
      <c r="O14" s="24"/>
      <c r="P14" s="25"/>
      <c r="Q14" s="26"/>
      <c r="R14" s="26"/>
      <c r="S14" s="26"/>
      <c r="T14" s="25"/>
    </row>
    <row r="15" ht="20" customHeight="1" spans="1:20">
      <c r="A15" s="18">
        <v>9</v>
      </c>
      <c r="B15" s="22" t="s">
        <v>32</v>
      </c>
      <c r="C15" s="23">
        <v>4.01</v>
      </c>
      <c r="D15" s="18" t="s">
        <v>27</v>
      </c>
      <c r="E15" s="18" t="s">
        <v>28</v>
      </c>
      <c r="F15" s="18">
        <v>66770</v>
      </c>
      <c r="G15" s="23">
        <v>0.6</v>
      </c>
      <c r="H15" s="19"/>
      <c r="I15" s="21"/>
      <c r="O15" s="24"/>
      <c r="P15" s="25"/>
      <c r="Q15" s="26"/>
      <c r="R15" s="26"/>
      <c r="S15" s="26"/>
      <c r="T15" s="25"/>
    </row>
    <row r="16" ht="20" customHeight="1" spans="1:20">
      <c r="A16" s="18">
        <v>10</v>
      </c>
      <c r="B16" s="22" t="s">
        <v>33</v>
      </c>
      <c r="C16" s="23">
        <v>2.4</v>
      </c>
      <c r="D16" s="18" t="s">
        <v>27</v>
      </c>
      <c r="E16" s="18" t="s">
        <v>28</v>
      </c>
      <c r="F16" s="18">
        <v>66770</v>
      </c>
      <c r="G16" s="23">
        <v>0.36</v>
      </c>
      <c r="H16" s="19"/>
      <c r="I16" s="21"/>
      <c r="O16" s="24"/>
      <c r="P16" s="25"/>
      <c r="Q16" s="26"/>
      <c r="R16" s="26"/>
      <c r="S16" s="26"/>
      <c r="T16" s="25"/>
    </row>
    <row r="17" ht="20" customHeight="1" spans="1:20">
      <c r="A17" s="18">
        <v>11</v>
      </c>
      <c r="B17" s="22" t="s">
        <v>34</v>
      </c>
      <c r="C17" s="23">
        <v>7.01</v>
      </c>
      <c r="D17" s="18" t="s">
        <v>16</v>
      </c>
      <c r="E17" s="18" t="s">
        <v>19</v>
      </c>
      <c r="F17" s="18">
        <v>1732</v>
      </c>
      <c r="G17" s="23">
        <v>40.5</v>
      </c>
      <c r="H17" s="19"/>
      <c r="I17" s="21"/>
      <c r="O17" s="24"/>
      <c r="P17" s="25"/>
      <c r="Q17" s="26"/>
      <c r="R17" s="26"/>
      <c r="S17" s="26"/>
      <c r="T17" s="25"/>
    </row>
    <row r="18" ht="20" customHeight="1" spans="1:20">
      <c r="A18" s="18">
        <v>12</v>
      </c>
      <c r="B18" s="22" t="s">
        <v>35</v>
      </c>
      <c r="C18" s="23">
        <v>187.06</v>
      </c>
      <c r="D18" s="18" t="s">
        <v>16</v>
      </c>
      <c r="E18" s="18" t="s">
        <v>19</v>
      </c>
      <c r="F18" s="18">
        <f>1732*6</f>
        <v>10392</v>
      </c>
      <c r="G18" s="23">
        <v>180</v>
      </c>
      <c r="H18" s="19"/>
      <c r="I18" s="21"/>
      <c r="O18" s="24"/>
      <c r="P18" s="25"/>
      <c r="Q18" s="26"/>
      <c r="R18" s="26"/>
      <c r="S18" s="26"/>
      <c r="T18" s="25"/>
    </row>
    <row r="19" ht="20" customHeight="1" spans="1:20">
      <c r="A19" s="18">
        <v>13</v>
      </c>
      <c r="B19" s="22" t="s">
        <v>36</v>
      </c>
      <c r="C19" s="23">
        <v>30.05</v>
      </c>
      <c r="D19" s="18" t="s">
        <v>27</v>
      </c>
      <c r="E19" s="18" t="s">
        <v>28</v>
      </c>
      <c r="F19" s="18">
        <v>400620</v>
      </c>
      <c r="G19" s="23">
        <v>0.75</v>
      </c>
      <c r="H19" s="19"/>
      <c r="I19" s="21"/>
      <c r="O19" s="24"/>
      <c r="P19" s="25"/>
      <c r="Q19" s="26"/>
      <c r="R19" s="26"/>
      <c r="S19" s="26"/>
      <c r="T19" s="25"/>
    </row>
    <row r="20" ht="20" customHeight="1" spans="1:20">
      <c r="A20" s="14" t="s">
        <v>37</v>
      </c>
      <c r="B20" s="14" t="s">
        <v>38</v>
      </c>
      <c r="C20" s="17">
        <f>SUM(C21:C26)</f>
        <v>158.94</v>
      </c>
      <c r="D20" s="18"/>
      <c r="E20" s="18"/>
      <c r="F20" s="18"/>
      <c r="G20" s="18"/>
      <c r="H20" s="19"/>
      <c r="I20" s="27"/>
      <c r="J20" s="25"/>
      <c r="K20" s="26"/>
      <c r="L20" s="26"/>
      <c r="M20" s="26"/>
      <c r="N20" s="25"/>
    </row>
    <row r="21" ht="20" customHeight="1" spans="1:20">
      <c r="A21" s="22">
        <v>1</v>
      </c>
      <c r="B21" s="22" t="s">
        <v>39</v>
      </c>
      <c r="C21" s="28">
        <v>40.54</v>
      </c>
      <c r="D21" s="18" t="s">
        <v>30</v>
      </c>
      <c r="E21" s="18" t="s">
        <v>31</v>
      </c>
      <c r="F21" s="29">
        <v>16217</v>
      </c>
      <c r="G21" s="18">
        <v>25</v>
      </c>
      <c r="H21" s="19"/>
      <c r="I21" s="21"/>
      <c r="J21" s="25"/>
    </row>
    <row r="22" ht="20" customHeight="1" spans="1:20">
      <c r="A22" s="22">
        <v>2</v>
      </c>
      <c r="B22" s="22" t="s">
        <v>40</v>
      </c>
      <c r="C22" s="28">
        <v>16.41</v>
      </c>
      <c r="D22" s="18" t="s">
        <v>30</v>
      </c>
      <c r="E22" s="18" t="s">
        <v>31</v>
      </c>
      <c r="F22" s="29">
        <v>7812</v>
      </c>
      <c r="G22" s="18">
        <v>21</v>
      </c>
      <c r="H22" s="19"/>
      <c r="I22" s="21"/>
      <c r="J22" s="25"/>
    </row>
    <row r="23" ht="20" customHeight="1" spans="1:20">
      <c r="A23" s="22">
        <v>3</v>
      </c>
      <c r="B23" s="22" t="s">
        <v>41</v>
      </c>
      <c r="C23" s="28">
        <v>32.86</v>
      </c>
      <c r="D23" s="18" t="s">
        <v>30</v>
      </c>
      <c r="E23" s="18" t="s">
        <v>31</v>
      </c>
      <c r="F23" s="29">
        <v>14286</v>
      </c>
      <c r="G23" s="18">
        <v>23</v>
      </c>
      <c r="H23" s="19"/>
      <c r="I23" s="21"/>
      <c r="J23" s="25"/>
    </row>
    <row r="24" ht="20" customHeight="1" spans="1:20">
      <c r="A24" s="22">
        <v>4</v>
      </c>
      <c r="B24" s="22" t="s">
        <v>42</v>
      </c>
      <c r="C24" s="28">
        <v>18.84</v>
      </c>
      <c r="D24" s="18" t="s">
        <v>30</v>
      </c>
      <c r="E24" s="18" t="s">
        <v>31</v>
      </c>
      <c r="F24" s="29">
        <v>9419</v>
      </c>
      <c r="G24" s="18">
        <v>20</v>
      </c>
      <c r="H24" s="19"/>
      <c r="I24" s="21"/>
      <c r="J24" s="25"/>
    </row>
    <row r="25" ht="20" customHeight="1" spans="1:20">
      <c r="A25" s="22">
        <v>5</v>
      </c>
      <c r="B25" s="22" t="s">
        <v>43</v>
      </c>
      <c r="C25" s="28">
        <v>12.72</v>
      </c>
      <c r="D25" s="18" t="s">
        <v>30</v>
      </c>
      <c r="E25" s="18" t="s">
        <v>31</v>
      </c>
      <c r="F25" s="29">
        <v>4710</v>
      </c>
      <c r="G25" s="18">
        <v>27</v>
      </c>
      <c r="H25" s="19"/>
      <c r="I25" s="21"/>
      <c r="J25" s="25"/>
    </row>
    <row r="26" ht="20" customHeight="1" spans="1:20">
      <c r="A26" s="22">
        <v>6</v>
      </c>
      <c r="B26" s="22" t="s">
        <v>44</v>
      </c>
      <c r="C26" s="28">
        <v>37.57</v>
      </c>
      <c r="D26" s="18" t="s">
        <v>30</v>
      </c>
      <c r="E26" s="18" t="s">
        <v>31</v>
      </c>
      <c r="F26" s="29">
        <v>16333</v>
      </c>
      <c r="G26" s="18">
        <v>23</v>
      </c>
      <c r="H26" s="19"/>
      <c r="I26" s="21"/>
      <c r="J26" s="25"/>
    </row>
    <row r="27" ht="20" customHeight="1" spans="1:20">
      <c r="A27" s="14" t="s">
        <v>45</v>
      </c>
      <c r="B27" s="14" t="s">
        <v>46</v>
      </c>
      <c r="C27" s="17">
        <f>SUM(C28:C29)</f>
        <v>29.71</v>
      </c>
      <c r="D27" s="18"/>
      <c r="E27" s="18"/>
      <c r="F27" s="16"/>
      <c r="G27" s="18"/>
      <c r="H27" s="19"/>
    </row>
    <row r="28" ht="20" customHeight="1" spans="1:20">
      <c r="A28" s="22">
        <v>1</v>
      </c>
      <c r="B28" s="22" t="s">
        <v>47</v>
      </c>
      <c r="C28" s="28">
        <v>7.01</v>
      </c>
      <c r="D28" s="18" t="s">
        <v>48</v>
      </c>
      <c r="E28" s="18" t="s">
        <v>49</v>
      </c>
      <c r="F28" s="23">
        <v>23369.5</v>
      </c>
      <c r="G28" s="18">
        <v>3</v>
      </c>
      <c r="H28" s="19"/>
      <c r="I28" s="21"/>
    </row>
    <row r="29" ht="20" customHeight="1" spans="1:20">
      <c r="A29" s="22">
        <v>2</v>
      </c>
      <c r="B29" s="22" t="s">
        <v>50</v>
      </c>
      <c r="C29" s="28">
        <v>22.7</v>
      </c>
      <c r="D29" s="18" t="s">
        <v>48</v>
      </c>
      <c r="E29" s="18" t="s">
        <v>49</v>
      </c>
      <c r="F29" s="23">
        <v>56754.5</v>
      </c>
      <c r="G29" s="18">
        <v>4</v>
      </c>
      <c r="H29" s="19"/>
      <c r="I29" s="21"/>
    </row>
    <row r="30" ht="20" customHeight="1" spans="1:20">
      <c r="A30" s="14" t="s">
        <v>51</v>
      </c>
      <c r="B30" s="14" t="s">
        <v>52</v>
      </c>
      <c r="C30" s="17">
        <f>SUM(C31:C34)</f>
        <v>57.15</v>
      </c>
      <c r="D30" s="18"/>
      <c r="E30" s="18"/>
      <c r="F30" s="18"/>
      <c r="G30" s="18"/>
      <c r="H30" s="19"/>
    </row>
    <row r="31" ht="20" customHeight="1" spans="1:20">
      <c r="A31" s="22">
        <v>1</v>
      </c>
      <c r="B31" s="22" t="s">
        <v>53</v>
      </c>
      <c r="C31" s="28">
        <v>17.32</v>
      </c>
      <c r="D31" s="18" t="s">
        <v>16</v>
      </c>
      <c r="E31" s="18" t="s">
        <v>54</v>
      </c>
      <c r="F31" s="18">
        <v>1732</v>
      </c>
      <c r="G31" s="18">
        <v>100</v>
      </c>
      <c r="H31" s="19"/>
      <c r="I31" s="21"/>
    </row>
    <row r="32" ht="20" customHeight="1" spans="1:20">
      <c r="A32" s="22">
        <v>2</v>
      </c>
      <c r="B32" s="22" t="s">
        <v>55</v>
      </c>
      <c r="C32" s="28">
        <v>20.78</v>
      </c>
      <c r="D32" s="18" t="s">
        <v>16</v>
      </c>
      <c r="E32" s="18" t="s">
        <v>54</v>
      </c>
      <c r="F32" s="18">
        <v>1732</v>
      </c>
      <c r="G32" s="18">
        <v>120</v>
      </c>
      <c r="H32" s="19"/>
      <c r="I32" s="21"/>
    </row>
    <row r="33" ht="20" customHeight="1" spans="1:9">
      <c r="A33" s="22">
        <v>3</v>
      </c>
      <c r="B33" s="22" t="s">
        <v>56</v>
      </c>
      <c r="C33" s="28">
        <v>10.39</v>
      </c>
      <c r="D33" s="18" t="s">
        <v>16</v>
      </c>
      <c r="E33" s="18" t="s">
        <v>54</v>
      </c>
      <c r="F33" s="18">
        <v>1732</v>
      </c>
      <c r="G33" s="18">
        <v>60</v>
      </c>
      <c r="H33" s="19"/>
      <c r="I33" s="21"/>
    </row>
    <row r="34" ht="20" customHeight="1" spans="1:9">
      <c r="A34" s="22">
        <v>4</v>
      </c>
      <c r="B34" s="22" t="s">
        <v>57</v>
      </c>
      <c r="C34" s="28">
        <v>8.66</v>
      </c>
      <c r="D34" s="18" t="s">
        <v>16</v>
      </c>
      <c r="E34" s="18" t="s">
        <v>54</v>
      </c>
      <c r="F34" s="18">
        <v>1732</v>
      </c>
      <c r="G34" s="18">
        <v>50</v>
      </c>
      <c r="H34" s="19"/>
      <c r="I34" s="21"/>
    </row>
    <row r="35" ht="20" customHeight="1" spans="1:9">
      <c r="A35" s="14" t="s">
        <v>58</v>
      </c>
      <c r="B35" s="14" t="s">
        <v>59</v>
      </c>
      <c r="C35" s="17">
        <f>SUM(C36:C39)</f>
        <v>68.04</v>
      </c>
      <c r="D35" s="18"/>
      <c r="E35" s="18"/>
      <c r="F35" s="18"/>
      <c r="G35" s="18"/>
      <c r="H35" s="19"/>
      <c r="I35" s="21"/>
    </row>
    <row r="36" ht="20" customHeight="1" spans="1:9">
      <c r="A36" s="22">
        <v>1</v>
      </c>
      <c r="B36" s="22" t="s">
        <v>60</v>
      </c>
      <c r="C36" s="28">
        <f>ROUND(F36*G36,2)</f>
        <v>10.74</v>
      </c>
      <c r="D36" s="22" t="s">
        <v>61</v>
      </c>
      <c r="E36" s="18" t="s">
        <v>62</v>
      </c>
      <c r="F36" s="23">
        <v>716.18</v>
      </c>
      <c r="G36" s="30">
        <v>0.015</v>
      </c>
      <c r="H36" s="19"/>
      <c r="I36" s="21"/>
    </row>
    <row r="37" ht="20" customHeight="1" spans="1:9">
      <c r="A37" s="22">
        <v>2</v>
      </c>
      <c r="B37" s="22" t="s">
        <v>63</v>
      </c>
      <c r="C37" s="28">
        <f>ROUND(F37*G37,2)</f>
        <v>7.16</v>
      </c>
      <c r="D37" s="22" t="s">
        <v>61</v>
      </c>
      <c r="E37" s="18" t="s">
        <v>62</v>
      </c>
      <c r="F37" s="23">
        <v>716.18</v>
      </c>
      <c r="G37" s="31">
        <v>0.01</v>
      </c>
      <c r="H37" s="19"/>
      <c r="I37" s="21"/>
    </row>
    <row r="38" ht="20" customHeight="1" spans="1:9">
      <c r="A38" s="22">
        <v>3</v>
      </c>
      <c r="B38" s="22" t="s">
        <v>64</v>
      </c>
      <c r="C38" s="28">
        <f>ROUND(F38*G38,2)</f>
        <v>25.07</v>
      </c>
      <c r="D38" s="22" t="s">
        <v>61</v>
      </c>
      <c r="E38" s="18" t="s">
        <v>62</v>
      </c>
      <c r="F38" s="23">
        <v>716.18</v>
      </c>
      <c r="G38" s="30">
        <v>0.035</v>
      </c>
      <c r="H38" s="19"/>
      <c r="I38" s="21"/>
    </row>
    <row r="39" ht="20" customHeight="1" spans="1:9">
      <c r="A39" s="22">
        <v>4</v>
      </c>
      <c r="B39" s="22" t="s">
        <v>65</v>
      </c>
      <c r="C39" s="28">
        <f>ROUND(F39*G39,2)</f>
        <v>25.07</v>
      </c>
      <c r="D39" s="22" t="s">
        <v>61</v>
      </c>
      <c r="E39" s="18" t="s">
        <v>62</v>
      </c>
      <c r="F39" s="23">
        <v>716.18</v>
      </c>
      <c r="G39" s="30">
        <v>0.035</v>
      </c>
      <c r="H39" s="19"/>
      <c r="I39" s="21"/>
    </row>
    <row r="40" ht="20" customHeight="1" spans="1:9">
      <c r="A40" s="14" t="s">
        <v>66</v>
      </c>
      <c r="B40" s="14" t="s">
        <v>67</v>
      </c>
      <c r="C40" s="32">
        <f>C41</f>
        <v>39.211</v>
      </c>
      <c r="D40" s="16"/>
      <c r="E40" s="16"/>
      <c r="F40" s="16"/>
      <c r="G40" s="16"/>
      <c r="H40" s="19"/>
    </row>
    <row r="41" ht="36" customHeight="1" spans="1:9">
      <c r="A41" s="33">
        <v>1</v>
      </c>
      <c r="B41" s="34" t="s">
        <v>68</v>
      </c>
      <c r="C41" s="28">
        <f>F41*G41</f>
        <v>39.211</v>
      </c>
      <c r="D41" s="22" t="s">
        <v>69</v>
      </c>
      <c r="E41" s="18" t="s">
        <v>62</v>
      </c>
      <c r="F41" s="23">
        <f>C5+C35</f>
        <v>784.22</v>
      </c>
      <c r="G41" s="31">
        <v>0.05</v>
      </c>
      <c r="H41" s="19"/>
      <c r="I41" s="21"/>
    </row>
    <row r="42" ht="31" customHeight="1" spans="1:9">
      <c r="A42" s="33"/>
      <c r="B42" s="13" t="s">
        <v>70</v>
      </c>
      <c r="C42" s="17">
        <f>C40+C35+C5</f>
        <v>823.431</v>
      </c>
      <c r="D42" s="33"/>
      <c r="E42" s="18"/>
      <c r="F42" s="33"/>
      <c r="G42" s="33"/>
      <c r="H42" s="19"/>
    </row>
    <row r="43" ht="20" customHeight="1" spans="1:9">
      <c r="H43" s="35"/>
    </row>
  </sheetData>
  <mergeCells count="5">
    <mergeCell ref="A1:G1"/>
    <mergeCell ref="A2:G2"/>
    <mergeCell ref="D3:G3"/>
    <mergeCell ref="A3:A4"/>
    <mergeCell ref="B3:B4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12053</dc:creator>
  <cp:lastModifiedBy>samul</cp:lastModifiedBy>
  <dcterms:created xsi:type="dcterms:W3CDTF">2026-09-19T07:54:00Z</dcterms:created>
  <dcterms:modified xsi:type="dcterms:W3CDTF">2026-09-21T08:49:55Z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88283D817860C96E99A6AF6A03052E95_43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1</vt:i4>
  </property>
</Properties>
</file>