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封面" sheetId="1" r:id="rId1"/>
    <sheet name="编制说明" sheetId="2" r:id="rId2"/>
    <sheet name="总概算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<sst xmlns="http://schemas.openxmlformats.org/spreadsheetml/2006/main" count="237" uniqueCount="114">
  <si>
    <t xml:space="preserve">
工 程 造 价 文 件</t>
  </si>
  <si>
    <t>（概算）</t>
  </si>
  <si>
    <t/>
  </si>
  <si>
    <t>建 设 单 位:</t>
  </si>
  <si>
    <t>闽清县城市建设投资有限公司</t>
  </si>
  <si>
    <t>工 程 名 称:</t>
  </si>
  <si>
    <t>乡镇入河排口整治工程</t>
  </si>
  <si>
    <t>工 程 编 号:</t>
  </si>
  <si>
    <t>2025W703</t>
  </si>
  <si>
    <t>工 程 质 式:</t>
  </si>
  <si>
    <t>PE100管，UPVC管，混凝土管</t>
  </si>
  <si>
    <t>工 程 规 模:</t>
  </si>
  <si>
    <t>DE110-DE315</t>
  </si>
  <si>
    <t>工 程 造 价:</t>
  </si>
  <si>
    <t>元</t>
  </si>
  <si>
    <t>单 位 造 价:</t>
  </si>
  <si>
    <t>元/米</t>
  </si>
  <si>
    <t>编  制  人:</t>
  </si>
  <si>
    <t>执业专用章:</t>
  </si>
  <si>
    <t>校  核  人:</t>
  </si>
  <si>
    <t>福州城建设计研究院有限公司</t>
  </si>
  <si>
    <t>2025年12月</t>
  </si>
  <si>
    <t>工程总概算表</t>
  </si>
  <si>
    <t>工程名称:乡镇入河排口整治工程</t>
  </si>
  <si>
    <t>序号</t>
  </si>
  <si>
    <t>工程及费用名称</t>
  </si>
  <si>
    <t>概  算  价  值  (元)</t>
  </si>
  <si>
    <t>技术经济指标</t>
  </si>
  <si>
    <t>占总投资(%)</t>
  </si>
  <si>
    <t>备注</t>
  </si>
  <si>
    <t>建筑工程</t>
  </si>
  <si>
    <t>安装工程</t>
  </si>
  <si>
    <t>设备仪器</t>
  </si>
  <si>
    <t>工器具及生产家具购置费</t>
  </si>
  <si>
    <t>其它工程</t>
  </si>
  <si>
    <t>合计</t>
  </si>
  <si>
    <t>单位</t>
  </si>
  <si>
    <t>数量</t>
  </si>
  <si>
    <t>单位价值
(元)</t>
  </si>
  <si>
    <t>一</t>
  </si>
  <si>
    <t>第一部分工程费用</t>
  </si>
  <si>
    <t>m</t>
  </si>
  <si>
    <t>1-1</t>
  </si>
  <si>
    <t>塔庄镇</t>
  </si>
  <si>
    <t>1-2</t>
  </si>
  <si>
    <t>坂东镇新壶村</t>
  </si>
  <si>
    <t>1-3</t>
  </si>
  <si>
    <t>坂东镇塘坂村</t>
  </si>
  <si>
    <t>1-4</t>
  </si>
  <si>
    <t>白中镇整建整装产业园</t>
  </si>
  <si>
    <t>1-5</t>
  </si>
  <si>
    <t>白中镇吴厝里</t>
  </si>
  <si>
    <t>1-6</t>
  </si>
  <si>
    <t>坂东镇鹿角村</t>
  </si>
  <si>
    <t>1-7</t>
  </si>
  <si>
    <t>池园镇镇政府对面</t>
  </si>
  <si>
    <t>1-8</t>
  </si>
  <si>
    <t>池园镇东前村</t>
  </si>
  <si>
    <t>1-9</t>
  </si>
  <si>
    <t>梅城镇</t>
  </si>
  <si>
    <t>1-10</t>
  </si>
  <si>
    <t>云龙镇</t>
  </si>
  <si>
    <t>1-11</t>
  </si>
  <si>
    <t>白樟镇</t>
  </si>
  <si>
    <t>1-12</t>
  </si>
  <si>
    <t>省璜镇</t>
  </si>
  <si>
    <t>二</t>
  </si>
  <si>
    <t>第二部分工程建设其它费用</t>
  </si>
  <si>
    <t>2-1</t>
  </si>
  <si>
    <t>建设用地费及青苗补偿费</t>
  </si>
  <si>
    <t>2-2</t>
  </si>
  <si>
    <t>建设单位管理费</t>
  </si>
  <si>
    <t>2-3</t>
  </si>
  <si>
    <t>施工图设计文件审查费</t>
  </si>
  <si>
    <t>2-4</t>
  </si>
  <si>
    <t>招标代理服务费</t>
  </si>
  <si>
    <t>2-5</t>
  </si>
  <si>
    <t>工程造价咨询服务费</t>
  </si>
  <si>
    <t>2-6</t>
  </si>
  <si>
    <t>建设工程监理费</t>
  </si>
  <si>
    <t>2-7</t>
  </si>
  <si>
    <t>工程设计费</t>
  </si>
  <si>
    <t>2-8</t>
  </si>
  <si>
    <t>工程勘察费</t>
  </si>
  <si>
    <t>2-9</t>
  </si>
  <si>
    <t>环境影响咨询服务费</t>
  </si>
  <si>
    <t>2-10</t>
  </si>
  <si>
    <t>劳动安全卫生评价费</t>
  </si>
  <si>
    <t>2-11</t>
  </si>
  <si>
    <t>场地准备及临时设施费</t>
  </si>
  <si>
    <t>2-12</t>
  </si>
  <si>
    <t>建设项目前期工作咨询费</t>
  </si>
  <si>
    <t>2-13</t>
  </si>
  <si>
    <t>工程保险费</t>
  </si>
  <si>
    <t>2-14</t>
  </si>
  <si>
    <t>工程质量检测费</t>
  </si>
  <si>
    <t>2-15</t>
  </si>
  <si>
    <t>工程交易服务费</t>
  </si>
  <si>
    <t>2-16</t>
  </si>
  <si>
    <t>地形图、管综购买费</t>
  </si>
  <si>
    <t>三</t>
  </si>
  <si>
    <t>工程预备费</t>
  </si>
  <si>
    <t>四</t>
  </si>
  <si>
    <t>工程静态投资</t>
  </si>
  <si>
    <t>五</t>
  </si>
  <si>
    <t>建设期贷款利息</t>
  </si>
  <si>
    <t>六</t>
  </si>
  <si>
    <t>固定资产投资方向调节税</t>
  </si>
  <si>
    <t>七</t>
  </si>
  <si>
    <t>工程造价</t>
  </si>
  <si>
    <t>八</t>
  </si>
  <si>
    <t>铺底流动资金</t>
  </si>
  <si>
    <t>九</t>
  </si>
  <si>
    <t>建设总投资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</si>
</sst>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Calibri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30"/>
      <color theme="1"/>
      <name val="楷体_GB2312"/>
      <charset val="134"/>
    </font>
    <font>
      <sz val="18"/>
      <color theme="1"/>
      <name val="楷体_GB2312"/>
      <charset val="134"/>
    </font>
    <font>
      <sz val="14"/>
      <color theme="1"/>
      <name val="楷体_GB2312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left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left" vertical="center" wrapText="1"/>
    </xf>
    <xf numFmtId="0" fontId="2" fillId="0" borderId="7" xfId="49" applyFont="1" applyBorder="1" applyAlignment="1">
      <alignment horizontal="right" vertical="center" wrapText="1" shrinkToFit="1"/>
    </xf>
    <xf numFmtId="0" fontId="2" fillId="0" borderId="7" xfId="49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right" vertical="center" wrapText="1" shrinkToFit="1"/>
    </xf>
    <xf numFmtId="176" fontId="2" fillId="0" borderId="7" xfId="49" applyNumberFormat="1" applyFont="1" applyFill="1" applyBorder="1" applyAlignment="1">
      <alignment horizontal="right" vertical="center" wrapText="1" shrinkToFit="1"/>
    </xf>
    <xf numFmtId="0" fontId="2" fillId="0" borderId="7" xfId="49" applyFont="1" applyBorder="1" applyAlignment="1">
      <alignment horizontal="center" vertical="center" wrapText="1" shrinkToFit="1"/>
    </xf>
    <xf numFmtId="0" fontId="2" fillId="0" borderId="7" xfId="49" applyNumberFormat="1" applyFont="1" applyBorder="1" applyAlignment="1">
      <alignment horizontal="right" vertical="center" wrapText="1"/>
    </xf>
    <xf numFmtId="0" fontId="3" fillId="0" borderId="0" xfId="49" applyNumberFormat="1" applyFont="1" applyBorder="1" applyAlignment="1">
      <alignment horizontal="center" wrapText="1"/>
    </xf>
    <xf numFmtId="0" fontId="4" fillId="0" borderId="0" xfId="49" applyNumberFormat="1" applyFont="1" applyBorder="1" applyAlignment="1">
      <alignment horizontal="center" wrapText="1"/>
    </xf>
    <xf numFmtId="0" fontId="5" fillId="0" borderId="0" xfId="49" applyNumberFormat="1" applyFont="1" applyBorder="1" applyAlignment="1">
      <alignment horizontal="right" wrapText="1"/>
    </xf>
    <xf numFmtId="0" fontId="5" fillId="0" borderId="0" xfId="49" applyNumberFormat="1" applyFont="1" applyBorder="1" applyAlignment="1">
      <alignment horizontal="right" vertical="center" wrapText="1"/>
    </xf>
    <xf numFmtId="0" fontId="5" fillId="0" borderId="0" xfId="49" applyNumberFormat="1" applyFont="1" applyFill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left" wrapText="1"/>
    </xf>
    <xf numFmtId="0" fontId="5" fillId="0" borderId="0" xfId="49" applyNumberFormat="1" applyFont="1" applyFill="1" applyBorder="1" applyAlignment="1">
      <alignment horizontal="left" wrapText="1"/>
    </xf>
    <xf numFmtId="0" fontId="5" fillId="0" borderId="0" xfId="49" applyNumberFormat="1" applyFont="1" applyBorder="1" applyAlignment="1">
      <alignment horizontal="right" vertical="top" wrapText="1"/>
    </xf>
    <xf numFmtId="0" fontId="5" fillId="0" borderId="0" xfId="49" applyNumberFormat="1" applyFont="1" applyFill="1" applyBorder="1" applyAlignment="1">
      <alignment horizontal="left" vertical="top" wrapText="1"/>
    </xf>
    <xf numFmtId="0" fontId="5" fillId="0" borderId="0" xfId="49" applyNumberFormat="1" applyFont="1" applyBorder="1" applyAlignment="1">
      <alignment horizontal="left" vertical="center" wrapText="1"/>
    </xf>
    <xf numFmtId="0" fontId="5" fillId="0" borderId="0" xfId="49" applyFont="1" applyBorder="1" applyAlignment="1">
      <alignment horizontal="right" vertical="center" wrapText="1" shrinkToFit="1"/>
    </xf>
    <xf numFmtId="0" fontId="5" fillId="0" borderId="0" xfId="49" applyFont="1" applyBorder="1" applyAlignment="1">
      <alignment horizontal="center" vertical="center" wrapText="1" shrinkToFit="1"/>
    </xf>
    <xf numFmtId="0" fontId="5" fillId="0" borderId="0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5600700</xdr:colOff>
      <xdr:row>0</xdr:row>
      <xdr:rowOff>6457950</xdr:rowOff>
    </xdr:to>
    <xdr:pic>
      <xdr:nvPicPr>
        <xdr:cNvPr id="2" name="Picture 1" descr="AE48D3E3-0105-49D3-96A4-A1C601950726.em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600700" cy="520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4" workbookViewId="0">
      <selection activeCell="H12" sqref="H12:I12"/>
    </sheetView>
  </sheetViews>
  <sheetFormatPr defaultColWidth="10.2857142857143" defaultRowHeight="15"/>
  <cols>
    <col min="1" max="1" width="17.6285714285714" customWidth="1"/>
    <col min="2" max="2" width="5.6952380952381" customWidth="1"/>
    <col min="3" max="3" width="11.6666666666667" customWidth="1"/>
    <col min="4" max="5" width="6.1047619047619" customWidth="1"/>
    <col min="6" max="6" width="5.15238095238095" customWidth="1"/>
    <col min="7" max="7" width="0.542857142857143" customWidth="1"/>
    <col min="8" max="8" width="16.8190476190476" customWidth="1"/>
    <col min="9" max="9" width="14.647619047619" customWidth="1"/>
  </cols>
  <sheetData>
    <row r="1" ht="71.3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ht="25.6" customHeight="1" spans="1:9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ht="21.7" customHeight="1" spans="1:9">
      <c r="A3" s="18" t="s">
        <v>2</v>
      </c>
      <c r="B3" s="18"/>
      <c r="C3" s="18" t="s">
        <v>2</v>
      </c>
      <c r="D3" s="18"/>
      <c r="E3" s="18"/>
      <c r="F3" s="18"/>
      <c r="G3" s="18"/>
      <c r="H3" s="18"/>
      <c r="I3" s="18"/>
    </row>
    <row r="4" ht="21.7" customHeight="1" spans="1:9">
      <c r="A4" s="19" t="s">
        <v>3</v>
      </c>
      <c r="B4" s="19"/>
      <c r="C4" s="20" t="s">
        <v>4</v>
      </c>
      <c r="D4" s="20"/>
      <c r="E4" s="20"/>
      <c r="F4" s="20"/>
      <c r="G4" s="20"/>
      <c r="H4" s="20"/>
      <c r="I4" s="20"/>
    </row>
    <row r="5" ht="21.7" customHeight="1" spans="1:9">
      <c r="A5" s="21" t="s">
        <v>2</v>
      </c>
      <c r="B5" s="21"/>
      <c r="C5" s="22" t="s">
        <v>2</v>
      </c>
      <c r="D5" s="22"/>
      <c r="E5" s="22"/>
      <c r="F5" s="22"/>
      <c r="G5" s="22"/>
      <c r="H5" s="22"/>
      <c r="I5" s="22"/>
    </row>
    <row r="6" ht="21.7" customHeight="1" spans="1:9">
      <c r="A6" s="23" t="s">
        <v>5</v>
      </c>
      <c r="B6" s="23"/>
      <c r="C6" s="24" t="s">
        <v>6</v>
      </c>
      <c r="D6" s="24"/>
      <c r="E6" s="24"/>
      <c r="F6" s="24"/>
      <c r="G6" s="24"/>
      <c r="H6" s="24"/>
      <c r="I6" s="24"/>
    </row>
    <row r="7" ht="21.7" customHeight="1" spans="1:9">
      <c r="A7" s="21" t="s">
        <v>2</v>
      </c>
      <c r="B7" s="21"/>
      <c r="C7" s="24"/>
      <c r="D7" s="24"/>
      <c r="E7" s="24"/>
      <c r="F7" s="24"/>
      <c r="G7" s="24"/>
      <c r="H7" s="24"/>
      <c r="I7" s="24"/>
    </row>
    <row r="8" ht="21.7" customHeight="1" spans="1:9">
      <c r="A8" s="19" t="s">
        <v>7</v>
      </c>
      <c r="B8" s="19"/>
      <c r="C8" s="20" t="s">
        <v>8</v>
      </c>
      <c r="D8" s="20"/>
      <c r="E8" s="20"/>
      <c r="F8" s="20"/>
      <c r="G8" s="20"/>
      <c r="H8" s="20"/>
      <c r="I8" s="20"/>
    </row>
    <row r="9" ht="21.7" customHeight="1" spans="1:9">
      <c r="A9" s="21" t="s">
        <v>2</v>
      </c>
      <c r="B9" s="21"/>
      <c r="C9" s="21"/>
      <c r="D9" s="21"/>
      <c r="E9" s="21"/>
      <c r="F9" s="21"/>
      <c r="G9" s="21"/>
      <c r="H9" s="21"/>
      <c r="I9" s="21"/>
    </row>
    <row r="10" ht="21.7" customHeight="1" spans="1:9">
      <c r="A10" s="19" t="s">
        <v>9</v>
      </c>
      <c r="B10" s="19"/>
      <c r="C10" s="20" t="s">
        <v>10</v>
      </c>
      <c r="D10" s="20"/>
      <c r="E10" s="20"/>
      <c r="F10" s="20"/>
      <c r="G10" s="20"/>
      <c r="H10" s="20"/>
      <c r="I10" s="20"/>
    </row>
    <row r="11" ht="21.7" customHeight="1" spans="1:9">
      <c r="A11" s="25" t="s">
        <v>2</v>
      </c>
      <c r="B11" s="25"/>
      <c r="C11" s="25" t="s">
        <v>2</v>
      </c>
      <c r="D11" s="25"/>
      <c r="E11" s="25"/>
      <c r="F11" s="25"/>
      <c r="G11" s="25"/>
      <c r="H11" s="25"/>
      <c r="I11" s="25"/>
    </row>
    <row r="12" ht="21.7" customHeight="1" spans="1:9">
      <c r="A12" s="19" t="s">
        <v>11</v>
      </c>
      <c r="B12" s="19"/>
      <c r="C12" s="20" t="s">
        <v>12</v>
      </c>
      <c r="D12" s="20"/>
      <c r="E12" s="26"/>
      <c r="F12" s="26"/>
      <c r="G12" s="26"/>
      <c r="H12" s="25" t="s">
        <v>2</v>
      </c>
      <c r="I12" s="25"/>
    </row>
    <row r="13" ht="21.7" customHeight="1" spans="1:9">
      <c r="A13" s="25" t="s">
        <v>2</v>
      </c>
      <c r="B13" s="25"/>
      <c r="C13" s="25" t="s">
        <v>2</v>
      </c>
      <c r="D13" s="25"/>
      <c r="E13" s="25"/>
      <c r="F13" s="25" t="s">
        <v>2</v>
      </c>
      <c r="G13" s="25"/>
      <c r="H13" s="25"/>
      <c r="I13" s="25"/>
    </row>
    <row r="14" ht="21.7" customHeight="1" spans="1:9">
      <c r="A14" s="19" t="s">
        <v>13</v>
      </c>
      <c r="B14" s="19"/>
      <c r="C14" s="27">
        <v>5848919</v>
      </c>
      <c r="D14" s="27"/>
      <c r="E14" s="27"/>
      <c r="F14" s="25" t="s">
        <v>14</v>
      </c>
      <c r="G14" s="25"/>
      <c r="H14" s="25"/>
      <c r="I14" s="25"/>
    </row>
    <row r="15" ht="21.7" customHeight="1" spans="1:9">
      <c r="A15" s="25" t="s">
        <v>2</v>
      </c>
      <c r="B15" s="25"/>
      <c r="C15" s="25" t="s">
        <v>2</v>
      </c>
      <c r="D15" s="25"/>
      <c r="E15" s="25"/>
      <c r="F15" s="25" t="s">
        <v>2</v>
      </c>
      <c r="G15" s="25"/>
      <c r="H15" s="25"/>
      <c r="I15" s="25"/>
    </row>
    <row r="16" ht="21.7" customHeight="1" spans="1:9">
      <c r="A16" s="19" t="s">
        <v>15</v>
      </c>
      <c r="B16" s="19"/>
      <c r="C16" s="27">
        <v>0</v>
      </c>
      <c r="D16" s="27"/>
      <c r="E16" s="27"/>
      <c r="F16" s="25" t="s">
        <v>16</v>
      </c>
      <c r="G16" s="25"/>
      <c r="H16" s="25"/>
      <c r="I16" s="25"/>
    </row>
    <row r="17" ht="21.7" customHeight="1" spans="1:9">
      <c r="A17" s="25" t="s">
        <v>2</v>
      </c>
      <c r="B17" s="25"/>
      <c r="C17" s="25" t="s">
        <v>2</v>
      </c>
      <c r="D17" s="25"/>
      <c r="E17" s="25"/>
      <c r="F17" s="25" t="s">
        <v>2</v>
      </c>
      <c r="G17" s="25"/>
      <c r="H17" s="25"/>
      <c r="I17" s="25"/>
    </row>
    <row r="18" ht="21.7" customHeight="1" spans="1:9">
      <c r="A18" s="19" t="s">
        <v>17</v>
      </c>
      <c r="B18" s="19"/>
      <c r="C18" s="28" t="s">
        <v>2</v>
      </c>
      <c r="D18" s="28"/>
      <c r="E18" s="28"/>
      <c r="F18" s="25" t="s">
        <v>2</v>
      </c>
      <c r="G18" s="25"/>
      <c r="H18" s="25"/>
      <c r="I18" s="25"/>
    </row>
    <row r="19" ht="21.7" customHeight="1" spans="1:9">
      <c r="A19" s="25" t="s">
        <v>2</v>
      </c>
      <c r="B19" s="25"/>
      <c r="C19" s="25" t="s">
        <v>2</v>
      </c>
      <c r="D19" s="25"/>
      <c r="E19" s="25"/>
      <c r="F19" s="25" t="s">
        <v>2</v>
      </c>
      <c r="G19" s="25"/>
      <c r="H19" s="25"/>
      <c r="I19" s="25"/>
    </row>
    <row r="20" ht="21.7" customHeight="1" spans="1:9">
      <c r="A20" s="19" t="s">
        <v>18</v>
      </c>
      <c r="B20" s="19"/>
      <c r="C20" s="25" t="s">
        <v>2</v>
      </c>
      <c r="D20" s="25"/>
      <c r="E20" s="25"/>
      <c r="F20" s="25"/>
      <c r="G20" s="25"/>
      <c r="H20" s="25"/>
      <c r="I20" s="25"/>
    </row>
    <row r="21" ht="21.7" customHeight="1" spans="1:9">
      <c r="A21" s="25" t="s">
        <v>2</v>
      </c>
      <c r="B21" s="25"/>
      <c r="C21" s="25" t="s">
        <v>2</v>
      </c>
      <c r="D21" s="25"/>
      <c r="E21" s="25"/>
      <c r="F21" s="25" t="s">
        <v>2</v>
      </c>
      <c r="G21" s="25"/>
      <c r="H21" s="25"/>
      <c r="I21" s="25"/>
    </row>
    <row r="22" ht="21.7" customHeight="1" spans="1:9">
      <c r="A22" s="19" t="s">
        <v>19</v>
      </c>
      <c r="B22" s="19"/>
      <c r="C22" s="28" t="s">
        <v>2</v>
      </c>
      <c r="D22" s="28"/>
      <c r="E22" s="28"/>
      <c r="F22" s="25" t="s">
        <v>2</v>
      </c>
      <c r="G22" s="25"/>
      <c r="H22" s="25"/>
      <c r="I22" s="25"/>
    </row>
    <row r="23" ht="21.7" customHeight="1" spans="1:9">
      <c r="A23" s="25" t="s">
        <v>2</v>
      </c>
      <c r="B23" s="25"/>
      <c r="C23" s="25" t="s">
        <v>2</v>
      </c>
      <c r="D23" s="25"/>
      <c r="E23" s="25"/>
      <c r="F23" s="25" t="s">
        <v>2</v>
      </c>
      <c r="G23" s="25"/>
      <c r="H23" s="25"/>
      <c r="I23" s="25"/>
    </row>
    <row r="24" ht="21.7" customHeight="1" spans="1:9">
      <c r="A24" s="19" t="s">
        <v>18</v>
      </c>
      <c r="B24" s="19"/>
      <c r="C24" s="25" t="s">
        <v>2</v>
      </c>
      <c r="D24" s="25"/>
      <c r="E24" s="25"/>
      <c r="F24" s="25"/>
      <c r="G24" s="25"/>
      <c r="H24" s="25"/>
      <c r="I24" s="25"/>
    </row>
    <row r="25" ht="21.7" customHeight="1" spans="1:9">
      <c r="A25" s="25" t="s">
        <v>2</v>
      </c>
      <c r="B25" s="25"/>
      <c r="C25" s="25"/>
      <c r="D25" s="25"/>
      <c r="E25" s="25"/>
      <c r="F25" s="25"/>
      <c r="G25" s="25"/>
      <c r="H25" s="25"/>
      <c r="I25" s="25"/>
    </row>
    <row r="26" ht="21.7" customHeight="1" spans="1:9">
      <c r="A26" s="28" t="s">
        <v>2</v>
      </c>
      <c r="B26" s="28" t="s">
        <v>2</v>
      </c>
      <c r="C26" s="28"/>
      <c r="D26" s="28" t="s">
        <v>2</v>
      </c>
      <c r="E26" s="28"/>
      <c r="F26" s="28"/>
      <c r="G26" s="28" t="s">
        <v>2</v>
      </c>
      <c r="H26" s="28"/>
      <c r="I26" s="28" t="s">
        <v>2</v>
      </c>
    </row>
    <row r="27" ht="21.7" customHeight="1" spans="1:9">
      <c r="A27" s="29" t="s">
        <v>2</v>
      </c>
      <c r="B27" s="29" t="s">
        <v>2</v>
      </c>
      <c r="C27" s="29"/>
      <c r="D27" s="29" t="s">
        <v>2</v>
      </c>
      <c r="E27" s="29"/>
      <c r="F27" s="29"/>
      <c r="G27" s="29" t="s">
        <v>2</v>
      </c>
      <c r="H27" s="29"/>
      <c r="I27" s="29" t="s">
        <v>2</v>
      </c>
    </row>
    <row r="28" ht="21.7" customHeight="1" spans="1:9">
      <c r="A28" s="29" t="s">
        <v>2</v>
      </c>
      <c r="B28" s="29" t="s">
        <v>2</v>
      </c>
      <c r="C28" s="29"/>
      <c r="D28" s="29" t="s">
        <v>2</v>
      </c>
      <c r="E28" s="29"/>
      <c r="F28" s="29"/>
      <c r="G28" s="29" t="s">
        <v>2</v>
      </c>
      <c r="H28" s="29"/>
      <c r="I28" s="29" t="s">
        <v>2</v>
      </c>
    </row>
    <row r="29" ht="21.7" customHeight="1" spans="1:9">
      <c r="A29" s="28" t="s">
        <v>20</v>
      </c>
      <c r="B29" s="28"/>
      <c r="C29" s="28"/>
      <c r="D29" s="28"/>
      <c r="E29" s="28"/>
      <c r="F29" s="28"/>
      <c r="G29" s="28"/>
      <c r="H29" s="28"/>
      <c r="I29" s="28"/>
    </row>
    <row r="30" ht="21.7" customHeight="1" spans="1:9">
      <c r="A30" s="28" t="s">
        <v>2</v>
      </c>
      <c r="B30" s="28"/>
      <c r="C30" s="28"/>
      <c r="D30" s="28"/>
      <c r="E30" s="28"/>
      <c r="F30" s="28"/>
      <c r="G30" s="28"/>
      <c r="H30" s="28"/>
      <c r="I30" s="28"/>
    </row>
    <row r="31" ht="21.7" customHeight="1" spans="1:9">
      <c r="A31" s="28" t="s">
        <v>21</v>
      </c>
      <c r="B31" s="28"/>
      <c r="C31" s="28"/>
      <c r="D31" s="28"/>
      <c r="E31" s="28"/>
      <c r="F31" s="28"/>
      <c r="G31" s="28"/>
      <c r="H31" s="28"/>
      <c r="I31" s="28"/>
    </row>
  </sheetData>
  <mergeCells count="69">
    <mergeCell ref="A1:I1"/>
    <mergeCell ref="A2:I2"/>
    <mergeCell ref="A3:B3"/>
    <mergeCell ref="C3:I3"/>
    <mergeCell ref="A4:B4"/>
    <mergeCell ref="C4:I4"/>
    <mergeCell ref="A5:B5"/>
    <mergeCell ref="C5:I5"/>
    <mergeCell ref="A6:B6"/>
    <mergeCell ref="A7:B7"/>
    <mergeCell ref="A8:B8"/>
    <mergeCell ref="C8:I8"/>
    <mergeCell ref="A9:I9"/>
    <mergeCell ref="A10:B10"/>
    <mergeCell ref="C10:I10"/>
    <mergeCell ref="A11:B11"/>
    <mergeCell ref="C11:I11"/>
    <mergeCell ref="A12:B12"/>
    <mergeCell ref="C12:D12"/>
    <mergeCell ref="E12:G12"/>
    <mergeCell ref="H12:I12"/>
    <mergeCell ref="A13:B13"/>
    <mergeCell ref="C13:E13"/>
    <mergeCell ref="F13:I13"/>
    <mergeCell ref="A14:B14"/>
    <mergeCell ref="C14:E14"/>
    <mergeCell ref="F14:I14"/>
    <mergeCell ref="A15:B15"/>
    <mergeCell ref="C15:E15"/>
    <mergeCell ref="F15:I15"/>
    <mergeCell ref="A16:B16"/>
    <mergeCell ref="C16:E16"/>
    <mergeCell ref="F16:I16"/>
    <mergeCell ref="A17:B17"/>
    <mergeCell ref="C17:E17"/>
    <mergeCell ref="F17:I17"/>
    <mergeCell ref="A18:B18"/>
    <mergeCell ref="C18:E18"/>
    <mergeCell ref="F18:I18"/>
    <mergeCell ref="A19:B19"/>
    <mergeCell ref="C19:E19"/>
    <mergeCell ref="F19:I19"/>
    <mergeCell ref="A20:B20"/>
    <mergeCell ref="C20:I20"/>
    <mergeCell ref="A21:B21"/>
    <mergeCell ref="C21:E21"/>
    <mergeCell ref="F21:I21"/>
    <mergeCell ref="A22:B22"/>
    <mergeCell ref="C22:E22"/>
    <mergeCell ref="F22:I22"/>
    <mergeCell ref="A23:B23"/>
    <mergeCell ref="C23:E23"/>
    <mergeCell ref="F23:I23"/>
    <mergeCell ref="A24:B24"/>
    <mergeCell ref="C24:I24"/>
    <mergeCell ref="A25:I25"/>
    <mergeCell ref="B26:C26"/>
    <mergeCell ref="D26:F26"/>
    <mergeCell ref="G26:H26"/>
    <mergeCell ref="B27:C27"/>
    <mergeCell ref="D27:F27"/>
    <mergeCell ref="G27:H27"/>
    <mergeCell ref="B28:C28"/>
    <mergeCell ref="D28:F28"/>
    <mergeCell ref="G28:H28"/>
    <mergeCell ref="A29:I29"/>
    <mergeCell ref="A30:I30"/>
    <mergeCell ref="A31:I31"/>
    <mergeCell ref="C6:I7"/>
  </mergeCells>
  <pageMargins left="0.984251968503937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5"/>
  <cols>
    <col min="1" max="1" width="86.2666666666667" customWidth="1"/>
  </cols>
  <sheetData>
    <row r="1" ht="409.5" customHeight="1"/>
  </sheetData>
  <pageMargins left="0.62992125984252" right="0" top="0.590551181102362" bottom="0" header="0" footer="0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topLeftCell="A3" workbookViewId="0">
      <selection activeCell="C4" sqref="$A4:$XFD4"/>
    </sheetView>
  </sheetViews>
  <sheetFormatPr defaultColWidth="10.2857142857143" defaultRowHeight="15"/>
  <cols>
    <col min="1" max="1" width="7.19047619047619" customWidth="1"/>
    <col min="2" max="2" width="20.752380952381" customWidth="1"/>
    <col min="3" max="3" width="10.1714285714286" customWidth="1"/>
    <col min="4" max="4" width="9.90476190476191" customWidth="1"/>
    <col min="5" max="5" width="9.36190476190476" customWidth="1"/>
    <col min="6" max="6" width="8" customWidth="1"/>
    <col min="7" max="7" width="8.51428571428571" customWidth="1"/>
    <col min="8" max="8" width="10.0380952380952" customWidth="1"/>
    <col min="9" max="9" width="5.42857142857143" customWidth="1"/>
    <col min="10" max="10" width="8.95238095238095" customWidth="1"/>
    <col min="11" max="11" width="9.4952380952381" customWidth="1"/>
    <col min="12" max="12" width="8.27619047619048" customWidth="1"/>
    <col min="13" max="13" width="5.71428571428571" customWidth="1"/>
  </cols>
  <sheetData>
    <row r="1" ht="25.6" customHeight="1" spans="1:1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95" customHeight="1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9.4" customHeight="1" spans="1:13">
      <c r="A3" s="3" t="s">
        <v>24</v>
      </c>
      <c r="B3" s="3" t="s">
        <v>25</v>
      </c>
      <c r="C3" s="4" t="s">
        <v>26</v>
      </c>
      <c r="D3" s="5"/>
      <c r="E3" s="5"/>
      <c r="F3" s="5"/>
      <c r="G3" s="5"/>
      <c r="H3" s="6"/>
      <c r="I3" s="4" t="s">
        <v>27</v>
      </c>
      <c r="J3" s="5"/>
      <c r="K3" s="6"/>
      <c r="L3" s="3" t="s">
        <v>28</v>
      </c>
      <c r="M3" s="3" t="s">
        <v>29</v>
      </c>
    </row>
    <row r="4" ht="56" customHeight="1" spans="1:13">
      <c r="A4" s="7"/>
      <c r="B4" s="7"/>
      <c r="C4" s="8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7"/>
      <c r="M4" s="7"/>
    </row>
    <row r="5" ht="17.05" customHeight="1" spans="1:13">
      <c r="A5" s="8" t="s">
        <v>39</v>
      </c>
      <c r="B5" s="9" t="s">
        <v>40</v>
      </c>
      <c r="C5" s="10">
        <v>4304593</v>
      </c>
      <c r="D5" s="10">
        <v>136844</v>
      </c>
      <c r="E5" s="10">
        <v>79133</v>
      </c>
      <c r="F5" s="10"/>
      <c r="G5" s="10"/>
      <c r="H5" s="10">
        <v>4520570</v>
      </c>
      <c r="I5" s="11" t="s">
        <v>41</v>
      </c>
      <c r="J5" s="12">
        <f>SUM(J6:J17)</f>
        <v>4323.99</v>
      </c>
      <c r="K5" s="13">
        <f>H5/J5</f>
        <v>1045.46263983034</v>
      </c>
      <c r="L5" s="14">
        <v>77.29</v>
      </c>
      <c r="M5" s="15" t="s">
        <v>2</v>
      </c>
    </row>
    <row r="6" ht="17.05" customHeight="1" spans="1:13">
      <c r="A6" s="8" t="s">
        <v>42</v>
      </c>
      <c r="B6" s="9" t="s">
        <v>43</v>
      </c>
      <c r="C6" s="10">
        <v>2313129</v>
      </c>
      <c r="D6" s="10"/>
      <c r="E6" s="10"/>
      <c r="F6" s="10"/>
      <c r="G6" s="10"/>
      <c r="H6" s="10">
        <v>2313129</v>
      </c>
      <c r="I6" s="11" t="s">
        <v>41</v>
      </c>
      <c r="J6" s="12">
        <f>946.33+341+916+16</f>
        <v>2219.33</v>
      </c>
      <c r="K6" s="13">
        <f t="shared" ref="K5:K17" si="0">H6/J6</f>
        <v>1042.26455732135</v>
      </c>
      <c r="L6" s="14">
        <v>39.55</v>
      </c>
      <c r="M6" s="15" t="s">
        <v>2</v>
      </c>
    </row>
    <row r="7" ht="17.05" customHeight="1" spans="1:13">
      <c r="A7" s="8" t="s">
        <v>44</v>
      </c>
      <c r="B7" s="9" t="s">
        <v>45</v>
      </c>
      <c r="C7" s="10">
        <v>159556</v>
      </c>
      <c r="D7" s="10"/>
      <c r="E7" s="10"/>
      <c r="F7" s="10"/>
      <c r="G7" s="10"/>
      <c r="H7" s="10">
        <v>159556</v>
      </c>
      <c r="I7" s="11" t="s">
        <v>41</v>
      </c>
      <c r="J7" s="12">
        <f>78+120</f>
        <v>198</v>
      </c>
      <c r="K7" s="13">
        <f t="shared" si="0"/>
        <v>805.838383838384</v>
      </c>
      <c r="L7" s="14">
        <v>2.73</v>
      </c>
      <c r="M7" s="15" t="s">
        <v>2</v>
      </c>
    </row>
    <row r="8" ht="17.05" customHeight="1" spans="1:13">
      <c r="A8" s="8" t="s">
        <v>46</v>
      </c>
      <c r="B8" s="9" t="s">
        <v>47</v>
      </c>
      <c r="C8" s="10">
        <v>323058</v>
      </c>
      <c r="D8" s="10">
        <v>136844</v>
      </c>
      <c r="E8" s="10">
        <v>79133</v>
      </c>
      <c r="F8" s="10"/>
      <c r="G8" s="10"/>
      <c r="H8" s="10">
        <v>539035</v>
      </c>
      <c r="I8" s="11" t="s">
        <v>41</v>
      </c>
      <c r="J8" s="12">
        <f>8+11</f>
        <v>19</v>
      </c>
      <c r="K8" s="13">
        <f t="shared" si="0"/>
        <v>28370.2631578947</v>
      </c>
      <c r="L8" s="14">
        <v>9.22</v>
      </c>
      <c r="M8" s="15" t="s">
        <v>2</v>
      </c>
    </row>
    <row r="9" ht="17.05" customHeight="1" spans="1:13">
      <c r="A9" s="8" t="s">
        <v>48</v>
      </c>
      <c r="B9" s="9" t="s">
        <v>49</v>
      </c>
      <c r="C9" s="10">
        <v>259151</v>
      </c>
      <c r="D9" s="10"/>
      <c r="E9" s="10"/>
      <c r="F9" s="10"/>
      <c r="G9" s="10"/>
      <c r="H9" s="10">
        <v>259151</v>
      </c>
      <c r="I9" s="11" t="s">
        <v>41</v>
      </c>
      <c r="J9" s="12">
        <v>96.6</v>
      </c>
      <c r="K9" s="13">
        <f t="shared" si="0"/>
        <v>2682.72256728778</v>
      </c>
      <c r="L9" s="14">
        <v>4.43</v>
      </c>
      <c r="M9" s="15" t="s">
        <v>2</v>
      </c>
    </row>
    <row r="10" ht="17.05" customHeight="1" spans="1:13">
      <c r="A10" s="8" t="s">
        <v>50</v>
      </c>
      <c r="B10" s="9" t="s">
        <v>51</v>
      </c>
      <c r="C10" s="10">
        <v>12259</v>
      </c>
      <c r="D10" s="10"/>
      <c r="E10" s="10"/>
      <c r="F10" s="10"/>
      <c r="G10" s="10"/>
      <c r="H10" s="10">
        <v>12259</v>
      </c>
      <c r="I10" s="11" t="s">
        <v>41</v>
      </c>
      <c r="J10" s="12">
        <v>16</v>
      </c>
      <c r="K10" s="13">
        <f t="shared" si="0"/>
        <v>766.1875</v>
      </c>
      <c r="L10" s="14">
        <v>0.21</v>
      </c>
      <c r="M10" s="15" t="s">
        <v>2</v>
      </c>
    </row>
    <row r="11" ht="17.05" customHeight="1" spans="1:13">
      <c r="A11" s="8" t="s">
        <v>52</v>
      </c>
      <c r="B11" s="9" t="s">
        <v>53</v>
      </c>
      <c r="C11" s="10">
        <v>119157</v>
      </c>
      <c r="D11" s="10"/>
      <c r="E11" s="10"/>
      <c r="F11" s="10"/>
      <c r="G11" s="10"/>
      <c r="H11" s="10">
        <v>119157</v>
      </c>
      <c r="I11" s="11" t="s">
        <v>41</v>
      </c>
      <c r="J11" s="12">
        <v>122.3</v>
      </c>
      <c r="K11" s="13">
        <f t="shared" si="0"/>
        <v>974.300899427637</v>
      </c>
      <c r="L11" s="14">
        <v>2.04</v>
      </c>
      <c r="M11" s="15" t="s">
        <v>2</v>
      </c>
    </row>
    <row r="12" ht="17.05" customHeight="1" spans="1:13">
      <c r="A12" s="8" t="s">
        <v>54</v>
      </c>
      <c r="B12" s="9" t="s">
        <v>55</v>
      </c>
      <c r="C12" s="10">
        <v>40875</v>
      </c>
      <c r="D12" s="10"/>
      <c r="E12" s="10"/>
      <c r="F12" s="10"/>
      <c r="G12" s="10"/>
      <c r="H12" s="10">
        <v>40875</v>
      </c>
      <c r="I12" s="11" t="s">
        <v>41</v>
      </c>
      <c r="J12" s="12">
        <f>42.1+223.46</f>
        <v>265.56</v>
      </c>
      <c r="K12" s="13">
        <f t="shared" si="0"/>
        <v>153.920018075011</v>
      </c>
      <c r="L12" s="14">
        <v>0.7</v>
      </c>
      <c r="M12" s="15" t="s">
        <v>2</v>
      </c>
    </row>
    <row r="13" ht="17.05" customHeight="1" spans="1:13">
      <c r="A13" s="8" t="s">
        <v>56</v>
      </c>
      <c r="B13" s="9" t="s">
        <v>57</v>
      </c>
      <c r="C13" s="10">
        <v>205458</v>
      </c>
      <c r="D13" s="10"/>
      <c r="E13" s="10"/>
      <c r="F13" s="10"/>
      <c r="G13" s="10"/>
      <c r="H13" s="10">
        <v>205458</v>
      </c>
      <c r="I13" s="11" t="s">
        <v>41</v>
      </c>
      <c r="J13" s="12">
        <f>165.3+134.7</f>
        <v>300</v>
      </c>
      <c r="K13" s="13">
        <f t="shared" si="0"/>
        <v>684.86</v>
      </c>
      <c r="L13" s="14">
        <v>3.51</v>
      </c>
      <c r="M13" s="15" t="s">
        <v>2</v>
      </c>
    </row>
    <row r="14" ht="17.05" customHeight="1" spans="1:13">
      <c r="A14" s="8" t="s">
        <v>58</v>
      </c>
      <c r="B14" s="9" t="s">
        <v>59</v>
      </c>
      <c r="C14" s="10">
        <v>241643</v>
      </c>
      <c r="D14" s="10"/>
      <c r="E14" s="10"/>
      <c r="F14" s="10"/>
      <c r="G14" s="10"/>
      <c r="H14" s="10">
        <v>241643</v>
      </c>
      <c r="I14" s="11" t="s">
        <v>41</v>
      </c>
      <c r="J14" s="12">
        <v>534</v>
      </c>
      <c r="K14" s="13">
        <f t="shared" si="0"/>
        <v>452.514981273408</v>
      </c>
      <c r="L14" s="14">
        <v>4.13</v>
      </c>
      <c r="M14" s="15" t="s">
        <v>2</v>
      </c>
    </row>
    <row r="15" ht="17.05" customHeight="1" spans="1:13">
      <c r="A15" s="8" t="s">
        <v>60</v>
      </c>
      <c r="B15" s="9" t="s">
        <v>61</v>
      </c>
      <c r="C15" s="10">
        <v>204773</v>
      </c>
      <c r="D15" s="10"/>
      <c r="E15" s="10"/>
      <c r="F15" s="10"/>
      <c r="G15" s="10"/>
      <c r="H15" s="10">
        <v>204773</v>
      </c>
      <c r="I15" s="11" t="s">
        <v>41</v>
      </c>
      <c r="J15" s="12">
        <v>90</v>
      </c>
      <c r="K15" s="13">
        <f t="shared" si="0"/>
        <v>2275.25555555556</v>
      </c>
      <c r="L15" s="14">
        <v>3.5</v>
      </c>
      <c r="M15" s="15" t="s">
        <v>2</v>
      </c>
    </row>
    <row r="16" ht="17.05" customHeight="1" spans="1:13">
      <c r="A16" s="8" t="s">
        <v>62</v>
      </c>
      <c r="B16" s="9" t="s">
        <v>63</v>
      </c>
      <c r="C16" s="10">
        <v>290728</v>
      </c>
      <c r="D16" s="10"/>
      <c r="E16" s="10"/>
      <c r="F16" s="10"/>
      <c r="G16" s="10"/>
      <c r="H16" s="10">
        <v>290728</v>
      </c>
      <c r="I16" s="11" t="s">
        <v>41</v>
      </c>
      <c r="J16" s="12">
        <f>112+98+12+107</f>
        <v>329</v>
      </c>
      <c r="K16" s="13">
        <f t="shared" si="0"/>
        <v>883.671732522796</v>
      </c>
      <c r="L16" s="14">
        <v>4.97</v>
      </c>
      <c r="M16" s="15" t="s">
        <v>2</v>
      </c>
    </row>
    <row r="17" ht="17.05" customHeight="1" spans="1:13">
      <c r="A17" s="8" t="s">
        <v>64</v>
      </c>
      <c r="B17" s="9" t="s">
        <v>65</v>
      </c>
      <c r="C17" s="10">
        <v>134806</v>
      </c>
      <c r="D17" s="10"/>
      <c r="E17" s="10"/>
      <c r="F17" s="10"/>
      <c r="G17" s="10"/>
      <c r="H17" s="10">
        <v>134806</v>
      </c>
      <c r="I17" s="11" t="s">
        <v>41</v>
      </c>
      <c r="J17" s="12">
        <f>2.5+2.3+38.5+57.5+28.1+5.3</f>
        <v>134.2</v>
      </c>
      <c r="K17" s="13">
        <f t="shared" si="0"/>
        <v>1004.51564828614</v>
      </c>
      <c r="L17" s="14">
        <v>2.3</v>
      </c>
      <c r="M17" s="15" t="s">
        <v>2</v>
      </c>
    </row>
    <row r="18" ht="29.45" customHeight="1" spans="1:13">
      <c r="A18" s="8" t="s">
        <v>66</v>
      </c>
      <c r="B18" s="9" t="s">
        <v>67</v>
      </c>
      <c r="C18" s="10"/>
      <c r="D18" s="10"/>
      <c r="E18" s="10"/>
      <c r="F18" s="10"/>
      <c r="G18" s="10">
        <v>1157992</v>
      </c>
      <c r="H18" s="10">
        <v>1157992</v>
      </c>
      <c r="I18" s="8" t="s">
        <v>2</v>
      </c>
      <c r="J18" s="10"/>
      <c r="K18" s="10"/>
      <c r="L18" s="14">
        <v>19.8</v>
      </c>
      <c r="M18" s="15" t="s">
        <v>2</v>
      </c>
    </row>
    <row r="19" ht="17.05" customHeight="1" spans="1:13">
      <c r="A19" s="8" t="s">
        <v>68</v>
      </c>
      <c r="B19" s="9" t="s">
        <v>69</v>
      </c>
      <c r="C19" s="10"/>
      <c r="D19" s="10"/>
      <c r="E19" s="10"/>
      <c r="F19" s="10"/>
      <c r="G19" s="10"/>
      <c r="H19" s="10"/>
      <c r="I19" s="8" t="s">
        <v>2</v>
      </c>
      <c r="J19" s="10"/>
      <c r="K19" s="10"/>
      <c r="L19" s="14"/>
      <c r="M19" s="15" t="s">
        <v>2</v>
      </c>
    </row>
    <row r="20" ht="17.05" customHeight="1" spans="1:13">
      <c r="A20" s="8" t="s">
        <v>70</v>
      </c>
      <c r="B20" s="9" t="s">
        <v>71</v>
      </c>
      <c r="C20" s="10"/>
      <c r="D20" s="10"/>
      <c r="E20" s="10"/>
      <c r="F20" s="10"/>
      <c r="G20" s="10">
        <v>90411</v>
      </c>
      <c r="H20" s="10">
        <v>90411</v>
      </c>
      <c r="I20" s="8" t="s">
        <v>2</v>
      </c>
      <c r="J20" s="10"/>
      <c r="K20" s="10"/>
      <c r="L20" s="14">
        <v>1.55</v>
      </c>
      <c r="M20" s="15" t="s">
        <v>2</v>
      </c>
    </row>
    <row r="21" ht="17.05" customHeight="1" spans="1:13">
      <c r="A21" s="8" t="s">
        <v>72</v>
      </c>
      <c r="B21" s="9" t="s">
        <v>73</v>
      </c>
      <c r="C21" s="10"/>
      <c r="D21" s="10"/>
      <c r="E21" s="10"/>
      <c r="F21" s="10"/>
      <c r="G21" s="10">
        <v>9032</v>
      </c>
      <c r="H21" s="10">
        <v>9032</v>
      </c>
      <c r="I21" s="8" t="s">
        <v>2</v>
      </c>
      <c r="J21" s="10"/>
      <c r="K21" s="10"/>
      <c r="L21" s="14">
        <v>0.15</v>
      </c>
      <c r="M21" s="15" t="s">
        <v>2</v>
      </c>
    </row>
    <row r="22" ht="17.05" customHeight="1" spans="1:13">
      <c r="A22" s="8" t="s">
        <v>74</v>
      </c>
      <c r="B22" s="9" t="s">
        <v>75</v>
      </c>
      <c r="C22" s="10"/>
      <c r="D22" s="10"/>
      <c r="E22" s="10"/>
      <c r="F22" s="10"/>
      <c r="G22" s="10">
        <v>45206</v>
      </c>
      <c r="H22" s="10">
        <v>45206</v>
      </c>
      <c r="I22" s="8" t="s">
        <v>2</v>
      </c>
      <c r="J22" s="10"/>
      <c r="K22" s="10"/>
      <c r="L22" s="14">
        <v>0.77</v>
      </c>
      <c r="M22" s="15" t="s">
        <v>2</v>
      </c>
    </row>
    <row r="23" ht="17.05" customHeight="1" spans="1:13">
      <c r="A23" s="8" t="s">
        <v>76</v>
      </c>
      <c r="B23" s="9" t="s">
        <v>77</v>
      </c>
      <c r="C23" s="10"/>
      <c r="D23" s="10"/>
      <c r="E23" s="10"/>
      <c r="F23" s="10"/>
      <c r="G23" s="10">
        <v>45658</v>
      </c>
      <c r="H23" s="10">
        <v>45658</v>
      </c>
      <c r="I23" s="8" t="s">
        <v>2</v>
      </c>
      <c r="J23" s="10"/>
      <c r="K23" s="10"/>
      <c r="L23" s="14">
        <v>0.78</v>
      </c>
      <c r="M23" s="15" t="s">
        <v>2</v>
      </c>
    </row>
    <row r="24" ht="17.05" customHeight="1" spans="1:13">
      <c r="A24" s="8" t="s">
        <v>78</v>
      </c>
      <c r="B24" s="9" t="s">
        <v>79</v>
      </c>
      <c r="C24" s="10"/>
      <c r="D24" s="10"/>
      <c r="E24" s="10"/>
      <c r="F24" s="10"/>
      <c r="G24" s="10">
        <v>149179</v>
      </c>
      <c r="H24" s="10">
        <v>149179</v>
      </c>
      <c r="I24" s="8" t="s">
        <v>2</v>
      </c>
      <c r="J24" s="10"/>
      <c r="K24" s="10"/>
      <c r="L24" s="14">
        <v>2.55</v>
      </c>
      <c r="M24" s="15" t="s">
        <v>2</v>
      </c>
    </row>
    <row r="25" ht="17.05" customHeight="1" spans="1:13">
      <c r="A25" s="8" t="s">
        <v>80</v>
      </c>
      <c r="B25" s="9" t="s">
        <v>81</v>
      </c>
      <c r="C25" s="10"/>
      <c r="D25" s="10"/>
      <c r="E25" s="10"/>
      <c r="F25" s="10"/>
      <c r="G25" s="10">
        <v>189983</v>
      </c>
      <c r="H25" s="10">
        <v>189983</v>
      </c>
      <c r="I25" s="8" t="s">
        <v>2</v>
      </c>
      <c r="J25" s="10"/>
      <c r="K25" s="10"/>
      <c r="L25" s="14">
        <v>3.25</v>
      </c>
      <c r="M25" s="15" t="s">
        <v>2</v>
      </c>
    </row>
    <row r="26" ht="17.05" customHeight="1" spans="1:13">
      <c r="A26" s="8" t="s">
        <v>82</v>
      </c>
      <c r="B26" s="9" t="s">
        <v>83</v>
      </c>
      <c r="C26" s="10"/>
      <c r="D26" s="10"/>
      <c r="E26" s="10"/>
      <c r="F26" s="10"/>
      <c r="G26" s="10">
        <v>49726</v>
      </c>
      <c r="H26" s="10">
        <v>49726</v>
      </c>
      <c r="I26" s="8" t="s">
        <v>2</v>
      </c>
      <c r="J26" s="10"/>
      <c r="K26" s="10"/>
      <c r="L26" s="14">
        <v>0.85</v>
      </c>
      <c r="M26" s="15" t="s">
        <v>2</v>
      </c>
    </row>
    <row r="27" ht="17.05" customHeight="1" spans="1:13">
      <c r="A27" s="8" t="s">
        <v>84</v>
      </c>
      <c r="B27" s="9" t="s">
        <v>85</v>
      </c>
      <c r="C27" s="10"/>
      <c r="D27" s="10"/>
      <c r="E27" s="10"/>
      <c r="F27" s="10"/>
      <c r="G27" s="10">
        <v>60562</v>
      </c>
      <c r="H27" s="10">
        <v>60562</v>
      </c>
      <c r="I27" s="8" t="s">
        <v>2</v>
      </c>
      <c r="J27" s="10"/>
      <c r="K27" s="10"/>
      <c r="L27" s="14">
        <v>1.04</v>
      </c>
      <c r="M27" s="15" t="s">
        <v>2</v>
      </c>
    </row>
    <row r="28" ht="17.05" customHeight="1" spans="1:13">
      <c r="A28" s="8" t="s">
        <v>86</v>
      </c>
      <c r="B28" s="9" t="s">
        <v>87</v>
      </c>
      <c r="C28" s="10"/>
      <c r="D28" s="10"/>
      <c r="E28" s="10"/>
      <c r="F28" s="10"/>
      <c r="G28" s="10">
        <v>22603</v>
      </c>
      <c r="H28" s="10">
        <v>22603</v>
      </c>
      <c r="I28" s="8" t="s">
        <v>2</v>
      </c>
      <c r="J28" s="10"/>
      <c r="K28" s="10"/>
      <c r="L28" s="14">
        <v>0.39</v>
      </c>
      <c r="M28" s="15" t="s">
        <v>2</v>
      </c>
    </row>
    <row r="29" ht="17.05" customHeight="1" spans="1:13">
      <c r="A29" s="8" t="s">
        <v>88</v>
      </c>
      <c r="B29" s="9" t="s">
        <v>89</v>
      </c>
      <c r="C29" s="10"/>
      <c r="D29" s="10"/>
      <c r="E29" s="10"/>
      <c r="F29" s="10"/>
      <c r="G29" s="10">
        <v>45206</v>
      </c>
      <c r="H29" s="10">
        <v>45206</v>
      </c>
      <c r="I29" s="8" t="s">
        <v>2</v>
      </c>
      <c r="J29" s="10"/>
      <c r="K29" s="10"/>
      <c r="L29" s="14">
        <v>0.77</v>
      </c>
      <c r="M29" s="15" t="s">
        <v>2</v>
      </c>
    </row>
    <row r="30" ht="17.05" customHeight="1" spans="1:13">
      <c r="A30" s="8" t="s">
        <v>90</v>
      </c>
      <c r="B30" s="9" t="s">
        <v>91</v>
      </c>
      <c r="C30" s="10"/>
      <c r="D30" s="10"/>
      <c r="E30" s="10"/>
      <c r="F30" s="10"/>
      <c r="G30" s="10">
        <v>77192</v>
      </c>
      <c r="H30" s="10">
        <v>77192</v>
      </c>
      <c r="I30" s="8" t="s">
        <v>2</v>
      </c>
      <c r="J30" s="10"/>
      <c r="K30" s="10"/>
      <c r="L30" s="14">
        <v>1.32</v>
      </c>
      <c r="M30" s="15" t="s">
        <v>2</v>
      </c>
    </row>
    <row r="31" ht="17.05" customHeight="1" spans="1:13">
      <c r="A31" s="8" t="s">
        <v>92</v>
      </c>
      <c r="B31" s="9" t="s">
        <v>93</v>
      </c>
      <c r="C31" s="10"/>
      <c r="D31" s="10"/>
      <c r="E31" s="10"/>
      <c r="F31" s="10"/>
      <c r="G31" s="10">
        <v>13562</v>
      </c>
      <c r="H31" s="10">
        <v>13562</v>
      </c>
      <c r="I31" s="8" t="s">
        <v>2</v>
      </c>
      <c r="J31" s="10"/>
      <c r="K31" s="10"/>
      <c r="L31" s="14">
        <v>0.23</v>
      </c>
      <c r="M31" s="15" t="s">
        <v>2</v>
      </c>
    </row>
    <row r="32" ht="17.05" customHeight="1" spans="1:13">
      <c r="A32" s="8" t="s">
        <v>94</v>
      </c>
      <c r="B32" s="9" t="s">
        <v>95</v>
      </c>
      <c r="C32" s="10"/>
      <c r="D32" s="10"/>
      <c r="E32" s="10"/>
      <c r="F32" s="10"/>
      <c r="G32" s="10">
        <v>54247</v>
      </c>
      <c r="H32" s="10">
        <v>54247</v>
      </c>
      <c r="I32" s="8" t="s">
        <v>2</v>
      </c>
      <c r="J32" s="10"/>
      <c r="K32" s="10"/>
      <c r="L32" s="14">
        <v>0.93</v>
      </c>
      <c r="M32" s="15" t="s">
        <v>2</v>
      </c>
    </row>
    <row r="33" ht="17.05" customHeight="1" spans="1:13">
      <c r="A33" s="8" t="s">
        <v>96</v>
      </c>
      <c r="B33" s="9" t="s">
        <v>97</v>
      </c>
      <c r="C33" s="10"/>
      <c r="D33" s="10"/>
      <c r="E33" s="10"/>
      <c r="F33" s="10"/>
      <c r="G33" s="10">
        <v>5425</v>
      </c>
      <c r="H33" s="10">
        <v>5425</v>
      </c>
      <c r="I33" s="8" t="s">
        <v>2</v>
      </c>
      <c r="J33" s="10"/>
      <c r="K33" s="10"/>
      <c r="L33" s="14">
        <v>0.09</v>
      </c>
      <c r="M33" s="15" t="s">
        <v>2</v>
      </c>
    </row>
    <row r="34" ht="17.05" customHeight="1" spans="1:13">
      <c r="A34" s="8" t="s">
        <v>98</v>
      </c>
      <c r="B34" s="9" t="s">
        <v>99</v>
      </c>
      <c r="C34" s="10"/>
      <c r="D34" s="10"/>
      <c r="E34" s="10"/>
      <c r="F34" s="10"/>
      <c r="G34" s="10">
        <v>300000</v>
      </c>
      <c r="H34" s="10">
        <v>300000</v>
      </c>
      <c r="I34" s="8" t="s">
        <v>2</v>
      </c>
      <c r="J34" s="10"/>
      <c r="K34" s="10"/>
      <c r="L34" s="14">
        <v>5.13</v>
      </c>
      <c r="M34" s="15" t="s">
        <v>2</v>
      </c>
    </row>
    <row r="35" ht="17.05" customHeight="1" spans="1:13">
      <c r="A35" s="8" t="s">
        <v>100</v>
      </c>
      <c r="B35" s="9" t="s">
        <v>101</v>
      </c>
      <c r="C35" s="10"/>
      <c r="D35" s="10"/>
      <c r="E35" s="10"/>
      <c r="F35" s="10"/>
      <c r="G35" s="10">
        <v>170357</v>
      </c>
      <c r="H35" s="10">
        <v>170357</v>
      </c>
      <c r="I35" s="8" t="s">
        <v>2</v>
      </c>
      <c r="J35" s="10"/>
      <c r="K35" s="10"/>
      <c r="L35" s="14">
        <v>2.91</v>
      </c>
      <c r="M35" s="15" t="s">
        <v>2</v>
      </c>
    </row>
    <row r="36" ht="17.05" customHeight="1" spans="1:13">
      <c r="A36" s="8" t="s">
        <v>102</v>
      </c>
      <c r="B36" s="9" t="s">
        <v>103</v>
      </c>
      <c r="C36" s="10"/>
      <c r="D36" s="10"/>
      <c r="E36" s="10"/>
      <c r="F36" s="10"/>
      <c r="G36" s="10"/>
      <c r="H36" s="10">
        <v>5848919</v>
      </c>
      <c r="I36" s="8" t="s">
        <v>2</v>
      </c>
      <c r="J36" s="10"/>
      <c r="K36" s="10"/>
      <c r="L36" s="14">
        <v>100</v>
      </c>
      <c r="M36" s="15" t="s">
        <v>2</v>
      </c>
    </row>
    <row r="37" ht="17.05" customHeight="1" spans="1:13">
      <c r="A37" s="8" t="s">
        <v>104</v>
      </c>
      <c r="B37" s="9" t="s">
        <v>105</v>
      </c>
      <c r="C37" s="10"/>
      <c r="D37" s="10"/>
      <c r="E37" s="10"/>
      <c r="F37" s="10"/>
      <c r="G37" s="10"/>
      <c r="H37" s="10"/>
      <c r="I37" s="8" t="s">
        <v>2</v>
      </c>
      <c r="J37" s="10"/>
      <c r="K37" s="10"/>
      <c r="L37" s="14"/>
      <c r="M37" s="15" t="s">
        <v>2</v>
      </c>
    </row>
    <row r="38" ht="17.05" customHeight="1" spans="1:13">
      <c r="A38" s="8" t="s">
        <v>106</v>
      </c>
      <c r="B38" s="9" t="s">
        <v>107</v>
      </c>
      <c r="C38" s="10"/>
      <c r="D38" s="10"/>
      <c r="E38" s="10"/>
      <c r="F38" s="10"/>
      <c r="G38" s="10"/>
      <c r="H38" s="10"/>
      <c r="I38" s="8" t="s">
        <v>2</v>
      </c>
      <c r="J38" s="10"/>
      <c r="K38" s="10"/>
      <c r="L38" s="14"/>
      <c r="M38" s="15" t="s">
        <v>2</v>
      </c>
    </row>
    <row r="39" ht="17.05" customHeight="1" spans="1:13">
      <c r="A39" s="8" t="s">
        <v>108</v>
      </c>
      <c r="B39" s="9" t="s">
        <v>109</v>
      </c>
      <c r="C39" s="10"/>
      <c r="D39" s="10"/>
      <c r="E39" s="10"/>
      <c r="F39" s="10"/>
      <c r="G39" s="10"/>
      <c r="H39" s="10">
        <v>5848919</v>
      </c>
      <c r="I39" s="8" t="s">
        <v>2</v>
      </c>
      <c r="J39" s="10"/>
      <c r="K39" s="10"/>
      <c r="L39" s="14">
        <v>100</v>
      </c>
      <c r="M39" s="15" t="s">
        <v>2</v>
      </c>
    </row>
    <row r="40" ht="17.05" customHeight="1" spans="1:13">
      <c r="A40" s="8" t="s">
        <v>110</v>
      </c>
      <c r="B40" s="9" t="s">
        <v>111</v>
      </c>
      <c r="C40" s="10"/>
      <c r="D40" s="10"/>
      <c r="E40" s="10"/>
      <c r="F40" s="10"/>
      <c r="G40" s="10"/>
      <c r="H40" s="10"/>
      <c r="I40" s="8" t="s">
        <v>2</v>
      </c>
      <c r="J40" s="10"/>
      <c r="K40" s="10"/>
      <c r="L40" s="14"/>
      <c r="M40" s="15" t="s">
        <v>2</v>
      </c>
    </row>
    <row r="41" ht="17.05" customHeight="1" spans="1:13">
      <c r="A41" s="8" t="s">
        <v>112</v>
      </c>
      <c r="B41" s="9" t="s">
        <v>113</v>
      </c>
      <c r="C41" s="10"/>
      <c r="D41" s="10"/>
      <c r="E41" s="10"/>
      <c r="F41" s="10"/>
      <c r="G41" s="10"/>
      <c r="H41" s="10">
        <v>5848919</v>
      </c>
      <c r="I41" s="8" t="s">
        <v>2</v>
      </c>
      <c r="J41" s="10"/>
      <c r="K41" s="10"/>
      <c r="L41" s="14">
        <v>100</v>
      </c>
      <c r="M41" s="15" t="s">
        <v>2</v>
      </c>
    </row>
  </sheetData>
  <mergeCells count="8">
    <mergeCell ref="A1:M1"/>
    <mergeCell ref="A2:M2"/>
    <mergeCell ref="C3:H3"/>
    <mergeCell ref="I3:K3"/>
    <mergeCell ref="A3:A4"/>
    <mergeCell ref="B3:B4"/>
    <mergeCell ref="L3:L4"/>
    <mergeCell ref="M3:M4"/>
  </mergeCells>
  <pageMargins left="0.354166666666667" right="0" top="0.78740157480315" bottom="0" header="0" footer="0"/>
  <pageSetup paperSize="9" scale="81" orientation="portrait"/>
  <headerFooter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编制说明</vt:lpstr>
      <vt:lpstr>总概算表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刹华</cp:lastModifiedBy>
  <dcterms:created xsi:type="dcterms:W3CDTF">2026-04-08T08:29:00Z</dcterms:created>
  <dcterms:modified xsi:type="dcterms:W3CDTF">2026-05-06T03:30:21Z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0E83CA3A4C244F2E91CFC1B50FC2FA1C_12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