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普通贷款试算表" sheetId="1" r:id="rId1"/>
  </sheets>
  <definedNames>
    <definedName name="_xlnm._FilterDatabase" localSheetId="0" hidden="1">普通贷款试算表!$A$2:$P$255</definedName>
  </definedNames>
  <calcPr calcId="144525"/>
</workbook>
</file>

<file path=xl/sharedStrings.xml><?xml version="1.0" encoding="utf-8"?>
<sst xmlns="http://schemas.openxmlformats.org/spreadsheetml/2006/main" count="1245" uniqueCount="565">
  <si>
    <t>2019年第4季度第二批小额扶贫贷款贴息清单</t>
  </si>
  <si>
    <t>序号</t>
  </si>
  <si>
    <t>乡镇</t>
  </si>
  <si>
    <t>客户名称</t>
  </si>
  <si>
    <t>证件号码</t>
  </si>
  <si>
    <t>CLEAN(身份证号码)</t>
  </si>
  <si>
    <t>贷款起始日</t>
  </si>
  <si>
    <t>贷款终止日</t>
  </si>
  <si>
    <t>计息起始日</t>
  </si>
  <si>
    <t>计息到期日</t>
  </si>
  <si>
    <t>计息天数</t>
  </si>
  <si>
    <t>借据金额</t>
  </si>
  <si>
    <t>贷款金额</t>
  </si>
  <si>
    <t>应付利息(元)</t>
  </si>
  <si>
    <t>贴息金额(元)</t>
  </si>
  <si>
    <t>主管机构</t>
  </si>
  <si>
    <t>客户经理</t>
  </si>
  <si>
    <t>坂东镇</t>
  </si>
  <si>
    <t xml:space="preserve">	许建春</t>
  </si>
  <si>
    <t xml:space="preserve">	35012****002022755</t>
  </si>
  <si>
    <t xml:space="preserve">	901041502</t>
  </si>
  <si>
    <t xml:space="preserve">	104676</t>
  </si>
  <si>
    <t>省璜镇</t>
  </si>
  <si>
    <t xml:space="preserve">	王焕桂</t>
  </si>
  <si>
    <t xml:space="preserve">	35012****408284616</t>
  </si>
  <si>
    <t xml:space="preserve">	901041801</t>
  </si>
  <si>
    <t xml:space="preserve">	203191</t>
  </si>
  <si>
    <t>白樟镇</t>
  </si>
  <si>
    <t xml:space="preserve">	陈兆煜</t>
  </si>
  <si>
    <t xml:space="preserve">	35012****308110972</t>
  </si>
  <si>
    <t xml:space="preserve">	901041301</t>
  </si>
  <si>
    <t xml:space="preserve">	104120</t>
  </si>
  <si>
    <t>池园镇</t>
  </si>
  <si>
    <t xml:space="preserve">	李炼群</t>
  </si>
  <si>
    <t xml:space="preserve">	35012****011272051</t>
  </si>
  <si>
    <t xml:space="preserve">	901041901</t>
  </si>
  <si>
    <t xml:space="preserve">	104547</t>
  </si>
  <si>
    <t xml:space="preserve">	黄邦权</t>
  </si>
  <si>
    <t xml:space="preserve">	35012****906192074</t>
  </si>
  <si>
    <t>塔庄镇</t>
  </si>
  <si>
    <t xml:space="preserve">	黄福</t>
  </si>
  <si>
    <t xml:space="preserve">	35012****303144013</t>
  </si>
  <si>
    <t xml:space="preserve">	901041701</t>
  </si>
  <si>
    <t xml:space="preserve">	104252</t>
  </si>
  <si>
    <t xml:space="preserve">	吴周标</t>
  </si>
  <si>
    <t xml:space="preserve">	35012****201024614</t>
  </si>
  <si>
    <t>下祝乡</t>
  </si>
  <si>
    <t xml:space="preserve">	张诗顺</t>
  </si>
  <si>
    <t xml:space="preserve">	35012****504135456</t>
  </si>
  <si>
    <t xml:space="preserve">	901042301</t>
  </si>
  <si>
    <t xml:space="preserve">	203182</t>
  </si>
  <si>
    <t xml:space="preserve">	黄俊忠</t>
  </si>
  <si>
    <t xml:space="preserve">	35012****301132778</t>
  </si>
  <si>
    <t xml:space="preserve">	黄杰央</t>
  </si>
  <si>
    <t xml:space="preserve">	35012****302060972</t>
  </si>
  <si>
    <t xml:space="preserve">	104306</t>
  </si>
  <si>
    <t xml:space="preserve">	黄爱美</t>
  </si>
  <si>
    <t xml:space="preserve">	35012****103182761</t>
  </si>
  <si>
    <t>三溪乡</t>
  </si>
  <si>
    <t xml:space="preserve">	池德昌</t>
  </si>
  <si>
    <t xml:space="preserve">	35012****207043651</t>
  </si>
  <si>
    <t xml:space="preserve">	901041601</t>
  </si>
  <si>
    <t xml:space="preserve">	104561</t>
  </si>
  <si>
    <t xml:space="preserve">	黄世太</t>
  </si>
  <si>
    <t xml:space="preserve">	35012****312202751</t>
  </si>
  <si>
    <t xml:space="preserve">	901041501</t>
  </si>
  <si>
    <t xml:space="preserve">	104297</t>
  </si>
  <si>
    <t>金沙镇</t>
  </si>
  <si>
    <t xml:space="preserve">	肖拱仙</t>
  </si>
  <si>
    <t xml:space="preserve">	35012****612221699</t>
  </si>
  <si>
    <t xml:space="preserve">	901042101</t>
  </si>
  <si>
    <t xml:space="preserve">	104662</t>
  </si>
  <si>
    <t xml:space="preserve">	刘必良</t>
  </si>
  <si>
    <t xml:space="preserve">	35012****010142058</t>
  </si>
  <si>
    <t xml:space="preserve">	104107</t>
  </si>
  <si>
    <t xml:space="preserve">	陈武钟</t>
  </si>
  <si>
    <t xml:space="preserve">	35012****507114618</t>
  </si>
  <si>
    <t>东桥镇</t>
  </si>
  <si>
    <t xml:space="preserve">	张厚清</t>
  </si>
  <si>
    <t xml:space="preserve">	35012****606094990</t>
  </si>
  <si>
    <t xml:space="preserve">	901042201</t>
  </si>
  <si>
    <t xml:space="preserve">	104681</t>
  </si>
  <si>
    <t xml:space="preserve">	张永忠</t>
  </si>
  <si>
    <t xml:space="preserve">	35012****808084998</t>
  </si>
  <si>
    <t xml:space="preserve">	郑建光</t>
  </si>
  <si>
    <t xml:space="preserve">	35012****508061698</t>
  </si>
  <si>
    <t xml:space="preserve">	陈景城</t>
  </si>
  <si>
    <t xml:space="preserve">	35012****20122275X</t>
  </si>
  <si>
    <t xml:space="preserve">	203134</t>
  </si>
  <si>
    <t xml:space="preserve">	叶为运</t>
  </si>
  <si>
    <t xml:space="preserve">	35012****411225430</t>
  </si>
  <si>
    <t xml:space="preserve">	叶友良</t>
  </si>
  <si>
    <t xml:space="preserve">	35012****811034970</t>
  </si>
  <si>
    <t>桔林乡</t>
  </si>
  <si>
    <t xml:space="preserve">	刘诗彬</t>
  </si>
  <si>
    <t xml:space="preserve">	35012****204286038</t>
  </si>
  <si>
    <t xml:space="preserve">	901042501</t>
  </si>
  <si>
    <t xml:space="preserve">	104200</t>
  </si>
  <si>
    <t xml:space="preserve">	林修锋</t>
  </si>
  <si>
    <t xml:space="preserve">	35012****009294972</t>
  </si>
  <si>
    <t xml:space="preserve">	詹友炽</t>
  </si>
  <si>
    <t xml:space="preserve">	35012****80721205X</t>
  </si>
  <si>
    <t>白中镇</t>
  </si>
  <si>
    <t xml:space="preserve">	吴贤和</t>
  </si>
  <si>
    <t xml:space="preserve">	35012****601041334</t>
  </si>
  <si>
    <t xml:space="preserve">	901041401</t>
  </si>
  <si>
    <t xml:space="preserve">	104667</t>
  </si>
  <si>
    <t xml:space="preserve">	范秀珍</t>
  </si>
  <si>
    <t xml:space="preserve">	35012****311054529</t>
  </si>
  <si>
    <t xml:space="preserve">	203118</t>
  </si>
  <si>
    <t>云龙乡</t>
  </si>
  <si>
    <t xml:space="preserve">	赵勤先</t>
  </si>
  <si>
    <t xml:space="preserve">	35012****209186461</t>
  </si>
  <si>
    <t xml:space="preserve">	901041201</t>
  </si>
  <si>
    <t xml:space="preserve">	104312</t>
  </si>
  <si>
    <t xml:space="preserve">	陈金香</t>
  </si>
  <si>
    <t xml:space="preserve">	35012****304041009</t>
  </si>
  <si>
    <t xml:space="preserve">	卢增炽</t>
  </si>
  <si>
    <t xml:space="preserve">	35012****90313451X</t>
  </si>
  <si>
    <t xml:space="preserve">	吴标冬</t>
  </si>
  <si>
    <t xml:space="preserve">	35012****809124518</t>
  </si>
  <si>
    <t xml:space="preserve">	俞城威</t>
  </si>
  <si>
    <t xml:space="preserve">	35012****510041396</t>
  </si>
  <si>
    <t xml:space="preserve">	池贤林</t>
  </si>
  <si>
    <t xml:space="preserve">	35012****909172773</t>
  </si>
  <si>
    <t xml:space="preserve">	陈修国</t>
  </si>
  <si>
    <t xml:space="preserve">	35012****702234519</t>
  </si>
  <si>
    <t xml:space="preserve">	汪小华</t>
  </si>
  <si>
    <t xml:space="preserve">	36028****109052149</t>
  </si>
  <si>
    <t xml:space="preserve">	陈祯钢</t>
  </si>
  <si>
    <t xml:space="preserve">	35012****607072750</t>
  </si>
  <si>
    <t xml:space="preserve">	范其新</t>
  </si>
  <si>
    <t xml:space="preserve">	35012****507184514</t>
  </si>
  <si>
    <t xml:space="preserve">	刘巧明</t>
  </si>
  <si>
    <t xml:space="preserve">	35012****51115462X</t>
  </si>
  <si>
    <t xml:space="preserve">	黄娥萍</t>
  </si>
  <si>
    <t xml:space="preserve">	35012****70324286X</t>
  </si>
  <si>
    <t xml:space="preserve">	黄拔棋</t>
  </si>
  <si>
    <t xml:space="preserve">	35012****907151391</t>
  </si>
  <si>
    <t xml:space="preserve">	许为秒</t>
  </si>
  <si>
    <t xml:space="preserve">	35012****901035539</t>
  </si>
  <si>
    <t xml:space="preserve">	黄敬兰</t>
  </si>
  <si>
    <t xml:space="preserve">	35012****502053916</t>
  </si>
  <si>
    <t xml:space="preserve">	江贤辉</t>
  </si>
  <si>
    <t xml:space="preserve">	35012****812075074</t>
  </si>
  <si>
    <t xml:space="preserve">	203123</t>
  </si>
  <si>
    <t xml:space="preserve">	余吓妹</t>
  </si>
  <si>
    <t xml:space="preserve">	35012****801015105</t>
  </si>
  <si>
    <t xml:space="preserve">	杨克强</t>
  </si>
  <si>
    <t xml:space="preserve">	35012****303094971</t>
  </si>
  <si>
    <t xml:space="preserve">	林新乐</t>
  </si>
  <si>
    <t xml:space="preserve">	35012****402064014</t>
  </si>
  <si>
    <t xml:space="preserve">	104563</t>
  </si>
  <si>
    <t xml:space="preserve">	李仁秋</t>
  </si>
  <si>
    <t xml:space="preserve">	35012****403275438</t>
  </si>
  <si>
    <t xml:space="preserve">	104117</t>
  </si>
  <si>
    <t xml:space="preserve">	葛赛英</t>
  </si>
  <si>
    <t xml:space="preserve">	35012****804084983</t>
  </si>
  <si>
    <t xml:space="preserve">	黄金城</t>
  </si>
  <si>
    <t xml:space="preserve">	35012****605101078</t>
  </si>
  <si>
    <t xml:space="preserve">	郑贞根</t>
  </si>
  <si>
    <t xml:space="preserve">	35012****001033714</t>
  </si>
  <si>
    <t xml:space="preserve">	刘淑花</t>
  </si>
  <si>
    <t xml:space="preserve">	35012****906072769</t>
  </si>
  <si>
    <t xml:space="preserve">	刘东海</t>
  </si>
  <si>
    <t xml:space="preserve">	35012****603092871</t>
  </si>
  <si>
    <t xml:space="preserve">	刘宜昌</t>
  </si>
  <si>
    <t xml:space="preserve">	35012****601072755</t>
  </si>
  <si>
    <t xml:space="preserve">	203141</t>
  </si>
  <si>
    <t xml:space="preserve">	赵和琴</t>
  </si>
  <si>
    <t xml:space="preserve">	35012****606103661</t>
  </si>
  <si>
    <t xml:space="preserve">	谭道民</t>
  </si>
  <si>
    <t xml:space="preserve">	51222****31206513X</t>
  </si>
  <si>
    <t xml:space="preserve">	黄立栋</t>
  </si>
  <si>
    <t xml:space="preserve">	35012****111201330</t>
  </si>
  <si>
    <t xml:space="preserve">	203121</t>
  </si>
  <si>
    <t xml:space="preserve">	易秀梅</t>
  </si>
  <si>
    <t xml:space="preserve">	35012****008254629</t>
  </si>
  <si>
    <t xml:space="preserve">	叶国辉</t>
  </si>
  <si>
    <t xml:space="preserve">	35012****003164990</t>
  </si>
  <si>
    <t xml:space="preserve">	涂礼灼</t>
  </si>
  <si>
    <t xml:space="preserve">	35012****110193914</t>
  </si>
  <si>
    <t xml:space="preserve">	林章照</t>
  </si>
  <si>
    <t xml:space="preserve">	35012****111165071</t>
  </si>
  <si>
    <t xml:space="preserve">	张必生</t>
  </si>
  <si>
    <t xml:space="preserve">	35012****007264977</t>
  </si>
  <si>
    <t xml:space="preserve">	吴祥华</t>
  </si>
  <si>
    <t xml:space="preserve">	35012****40721497X</t>
  </si>
  <si>
    <t xml:space="preserve">	陈宇连</t>
  </si>
  <si>
    <t xml:space="preserve">	35012****403144619</t>
  </si>
  <si>
    <t xml:space="preserve">	张是亮</t>
  </si>
  <si>
    <t xml:space="preserve">	35012****207234618</t>
  </si>
  <si>
    <t xml:space="preserve">	刘乃为</t>
  </si>
  <si>
    <t xml:space="preserve">	35012****404124535</t>
  </si>
  <si>
    <t xml:space="preserve">	林修永</t>
  </si>
  <si>
    <t xml:space="preserve">	35012****704085430</t>
  </si>
  <si>
    <t xml:space="preserve">	俞贤仕</t>
  </si>
  <si>
    <t xml:space="preserve">	35012****809233911</t>
  </si>
  <si>
    <t xml:space="preserve">	吴诗建</t>
  </si>
  <si>
    <t xml:space="preserve">	35012****307164514</t>
  </si>
  <si>
    <t xml:space="preserve">	黄章旺</t>
  </si>
  <si>
    <t xml:space="preserve">	35012****708272757</t>
  </si>
  <si>
    <t xml:space="preserve">	林养泉</t>
  </si>
  <si>
    <t xml:space="preserve">	35012****704150976</t>
  </si>
  <si>
    <t xml:space="preserve">	吴仙求</t>
  </si>
  <si>
    <t xml:space="preserve">	35012****506224611</t>
  </si>
  <si>
    <t xml:space="preserve">	陈惠英</t>
  </si>
  <si>
    <t xml:space="preserve">	35012****801280988</t>
  </si>
  <si>
    <t xml:space="preserve">	林果</t>
  </si>
  <si>
    <t xml:space="preserve">	35012****91209175X</t>
  </si>
  <si>
    <t xml:space="preserve">	203142</t>
  </si>
  <si>
    <t xml:space="preserve">	吴崇梁</t>
  </si>
  <si>
    <t xml:space="preserve">	35012****107092156</t>
  </si>
  <si>
    <t xml:space="preserve">	203147</t>
  </si>
  <si>
    <t xml:space="preserve">	许明章</t>
  </si>
  <si>
    <t xml:space="preserve">	35012****704082197</t>
  </si>
  <si>
    <t xml:space="preserve">	余圣洛</t>
  </si>
  <si>
    <t xml:space="preserve">	35012****503154970</t>
  </si>
  <si>
    <t xml:space="preserve">	范长渠</t>
  </si>
  <si>
    <t xml:space="preserve">	35012****312244535</t>
  </si>
  <si>
    <t xml:space="preserve">	陈孟连</t>
  </si>
  <si>
    <t xml:space="preserve">	35012****409292758</t>
  </si>
  <si>
    <t xml:space="preserve">	王长海</t>
  </si>
  <si>
    <t xml:space="preserve">	35012****70611461X</t>
  </si>
  <si>
    <t xml:space="preserve">	张云开</t>
  </si>
  <si>
    <t xml:space="preserve">	35012****80720365X</t>
  </si>
  <si>
    <t xml:space="preserve">	刘正典</t>
  </si>
  <si>
    <t xml:space="preserve">	35012****409042775</t>
  </si>
  <si>
    <t xml:space="preserve">	卢祯策</t>
  </si>
  <si>
    <t xml:space="preserve">	35012****912170971</t>
  </si>
  <si>
    <t xml:space="preserve">	刘宜朝</t>
  </si>
  <si>
    <t xml:space="preserve">	35012****905232759</t>
  </si>
  <si>
    <t xml:space="preserve">	陈永平</t>
  </si>
  <si>
    <t xml:space="preserve">	35012****709021079</t>
  </si>
  <si>
    <t xml:space="preserve">	许于平</t>
  </si>
  <si>
    <t xml:space="preserve">	35012****605022798</t>
  </si>
  <si>
    <t xml:space="preserve">	郑振团</t>
  </si>
  <si>
    <t xml:space="preserve">	35012****10220365X</t>
  </si>
  <si>
    <t xml:space="preserve">	刘绍书</t>
  </si>
  <si>
    <t xml:space="preserve">	35012****909102759</t>
  </si>
  <si>
    <t xml:space="preserve">	李晓梅</t>
  </si>
  <si>
    <t xml:space="preserve">	35012****802024521</t>
  </si>
  <si>
    <t xml:space="preserve">	章家渠</t>
  </si>
  <si>
    <t xml:space="preserve">	35012****010234618</t>
  </si>
  <si>
    <t xml:space="preserve">	刘邱云</t>
  </si>
  <si>
    <t xml:space="preserve">	35012****20515140X</t>
  </si>
  <si>
    <t xml:space="preserve">	许为陆</t>
  </si>
  <si>
    <t xml:space="preserve">	35012****306232852</t>
  </si>
  <si>
    <t xml:space="preserve">	陈碗珠</t>
  </si>
  <si>
    <t xml:space="preserve">	35012****108102767</t>
  </si>
  <si>
    <t xml:space="preserve">	陈孔焱</t>
  </si>
  <si>
    <t xml:space="preserve">	35012****303162815</t>
  </si>
  <si>
    <t xml:space="preserve">	黄盛烜</t>
  </si>
  <si>
    <t xml:space="preserve">	35012****303212856</t>
  </si>
  <si>
    <t xml:space="preserve">	江仁鱼</t>
  </si>
  <si>
    <t xml:space="preserve">	35012****309105074</t>
  </si>
  <si>
    <t xml:space="preserve">	陈伯海</t>
  </si>
  <si>
    <t xml:space="preserve">	35012****704214911</t>
  </si>
  <si>
    <t xml:space="preserve">	杨祖灼</t>
  </si>
  <si>
    <t xml:space="preserve">	35012****110214973</t>
  </si>
  <si>
    <t xml:space="preserve">	严孟锹</t>
  </si>
  <si>
    <t xml:space="preserve">	35012****908142059</t>
  </si>
  <si>
    <t xml:space="preserve">	周振文</t>
  </si>
  <si>
    <t xml:space="preserve">	35012****108235075</t>
  </si>
  <si>
    <t xml:space="preserve">	范长流</t>
  </si>
  <si>
    <t xml:space="preserve">	35012****41029451X</t>
  </si>
  <si>
    <t xml:space="preserve">	姚朝坤</t>
  </si>
  <si>
    <t xml:space="preserve">	35012****505195439</t>
  </si>
  <si>
    <t xml:space="preserve">	林进柱</t>
  </si>
  <si>
    <t xml:space="preserve">	35012****007055433</t>
  </si>
  <si>
    <t xml:space="preserve">	余正海</t>
  </si>
  <si>
    <t xml:space="preserve">	35012****110075090</t>
  </si>
  <si>
    <t xml:space="preserve">	林立海</t>
  </si>
  <si>
    <t xml:space="preserve">	35012****504244972</t>
  </si>
  <si>
    <t xml:space="preserve">	刘恭堤</t>
  </si>
  <si>
    <t xml:space="preserve">	35012****109092897</t>
  </si>
  <si>
    <t xml:space="preserve">	戴泉莺</t>
  </si>
  <si>
    <t xml:space="preserve">	35012****808154511</t>
  </si>
  <si>
    <t xml:space="preserve">	林兆水</t>
  </si>
  <si>
    <t xml:space="preserve">	35012****705062754</t>
  </si>
  <si>
    <t xml:space="preserve">	罗宗财</t>
  </si>
  <si>
    <t xml:space="preserve">	35042****905123019</t>
  </si>
  <si>
    <t xml:space="preserve">	池建兴</t>
  </si>
  <si>
    <t xml:space="preserve">	35012****610172858</t>
  </si>
  <si>
    <t xml:space="preserve">	池同章</t>
  </si>
  <si>
    <t xml:space="preserve">	35012****203012857</t>
  </si>
  <si>
    <t xml:space="preserve">	陈政杨</t>
  </si>
  <si>
    <t xml:space="preserve">	35012****611286430</t>
  </si>
  <si>
    <t xml:space="preserve">	203165</t>
  </si>
  <si>
    <t xml:space="preserve">	张守华</t>
  </si>
  <si>
    <t xml:space="preserve">	35012****211184510</t>
  </si>
  <si>
    <t xml:space="preserve">	陈梅</t>
  </si>
  <si>
    <t xml:space="preserve">	35012****006062855</t>
  </si>
  <si>
    <t xml:space="preserve">	王云伟</t>
  </si>
  <si>
    <t xml:space="preserve">	35012****910124511</t>
  </si>
  <si>
    <t xml:space="preserve">	姚建秀</t>
  </si>
  <si>
    <t xml:space="preserve">	35012****508102761</t>
  </si>
  <si>
    <t xml:space="preserve">	陈观枝</t>
  </si>
  <si>
    <t xml:space="preserve">	35012****705272051</t>
  </si>
  <si>
    <t xml:space="preserve">	罗学雄</t>
  </si>
  <si>
    <t xml:space="preserve">	35012****709094517</t>
  </si>
  <si>
    <t xml:space="preserve">	黄亦锋</t>
  </si>
  <si>
    <t xml:space="preserve">	35012****609282879</t>
  </si>
  <si>
    <t xml:space="preserve">	池贤锋</t>
  </si>
  <si>
    <t xml:space="preserve">	35012****301161071</t>
  </si>
  <si>
    <t xml:space="preserve">	张明杉</t>
  </si>
  <si>
    <t xml:space="preserve">	35012****608154612</t>
  </si>
  <si>
    <t xml:space="preserve">	钱远仁</t>
  </si>
  <si>
    <t xml:space="preserve">	35012****111281392</t>
  </si>
  <si>
    <t xml:space="preserve">	吴文霞</t>
  </si>
  <si>
    <t xml:space="preserve">	35012****911061080</t>
  </si>
  <si>
    <t xml:space="preserve">	黄为强</t>
  </si>
  <si>
    <t xml:space="preserve">	35012****502073917</t>
  </si>
  <si>
    <t xml:space="preserve">	郑洪</t>
  </si>
  <si>
    <t xml:space="preserve">	35012****303022775</t>
  </si>
  <si>
    <t xml:space="preserve">	钱远灿</t>
  </si>
  <si>
    <t xml:space="preserve">	35012****101071339</t>
  </si>
  <si>
    <t xml:space="preserve">	黄家宜</t>
  </si>
  <si>
    <t xml:space="preserve">	35012****31220391X</t>
  </si>
  <si>
    <t xml:space="preserve">	黄声坦</t>
  </si>
  <si>
    <t xml:space="preserve">	35012****006293958</t>
  </si>
  <si>
    <t xml:space="preserve">	黄月英</t>
  </si>
  <si>
    <t xml:space="preserve">	35012****308103924</t>
  </si>
  <si>
    <t xml:space="preserve">	陈赛连</t>
  </si>
  <si>
    <t xml:space="preserve">	35012****407292062</t>
  </si>
  <si>
    <t xml:space="preserve">	黄其胜</t>
  </si>
  <si>
    <t xml:space="preserve">	35012****701253717</t>
  </si>
  <si>
    <t xml:space="preserve">	郭小林</t>
  </si>
  <si>
    <t xml:space="preserve">	35012****305074688</t>
  </si>
  <si>
    <t xml:space="preserve">	张文天</t>
  </si>
  <si>
    <t xml:space="preserve">	35012****91122603X</t>
  </si>
  <si>
    <t xml:space="preserve">	黄能玉</t>
  </si>
  <si>
    <t xml:space="preserve">	35012****00610207X</t>
  </si>
  <si>
    <t xml:space="preserve">	陈学煌</t>
  </si>
  <si>
    <t xml:space="preserve">	35012****006022758</t>
  </si>
  <si>
    <t xml:space="preserve">	郑庆国</t>
  </si>
  <si>
    <t xml:space="preserve">	51052****404061756</t>
  </si>
  <si>
    <t xml:space="preserve">	郑诗俊</t>
  </si>
  <si>
    <t xml:space="preserve">	35012****406143712</t>
  </si>
  <si>
    <t xml:space="preserve">	黄仕飞</t>
  </si>
  <si>
    <t xml:space="preserve">	35012****603272899</t>
  </si>
  <si>
    <t xml:space="preserve">	张世浩</t>
  </si>
  <si>
    <t xml:space="preserve">	35012****501012193</t>
  </si>
  <si>
    <t xml:space="preserve">	田忠锐</t>
  </si>
  <si>
    <t xml:space="preserve">	35012****904221074</t>
  </si>
  <si>
    <t xml:space="preserve">	张荷青</t>
  </si>
  <si>
    <t xml:space="preserve">	35012****812246444</t>
  </si>
  <si>
    <t xml:space="preserve">	池永俊</t>
  </si>
  <si>
    <t xml:space="preserve">	35012****704212757</t>
  </si>
  <si>
    <t xml:space="preserve">	黄拔银</t>
  </si>
  <si>
    <t xml:space="preserve">	35012****011101359</t>
  </si>
  <si>
    <t xml:space="preserve">	刘守村</t>
  </si>
  <si>
    <t xml:space="preserve">	35012****201250975</t>
  </si>
  <si>
    <t xml:space="preserve">	林芬</t>
  </si>
  <si>
    <t xml:space="preserve">	35012****307122060</t>
  </si>
  <si>
    <t xml:space="preserve">	刘宜鹏</t>
  </si>
  <si>
    <t xml:space="preserve">	35012****20131139X</t>
  </si>
  <si>
    <t xml:space="preserve">	龚巧明</t>
  </si>
  <si>
    <t xml:space="preserve">	35012****511102762</t>
  </si>
  <si>
    <t xml:space="preserve">	陈聿彪</t>
  </si>
  <si>
    <t xml:space="preserve">	35012****206151393</t>
  </si>
  <si>
    <t xml:space="preserve">	郑碧芳</t>
  </si>
  <si>
    <t xml:space="preserve">	35012****605274046</t>
  </si>
  <si>
    <t xml:space="preserve">	许珠英</t>
  </si>
  <si>
    <t xml:space="preserve">	35012****70121276X</t>
  </si>
  <si>
    <t xml:space="preserve">	刘宝玲</t>
  </si>
  <si>
    <t xml:space="preserve">	35012****012062769</t>
  </si>
  <si>
    <t xml:space="preserve">	林国坦</t>
  </si>
  <si>
    <t xml:space="preserve">	35012****40222279X</t>
  </si>
  <si>
    <t xml:space="preserve">	郑振平</t>
  </si>
  <si>
    <t xml:space="preserve">	35012****406162755</t>
  </si>
  <si>
    <t xml:space="preserve">	张文健</t>
  </si>
  <si>
    <t xml:space="preserve">	35012****105203713</t>
  </si>
  <si>
    <t xml:space="preserve">	范孝鑫</t>
  </si>
  <si>
    <t xml:space="preserve">	35012****805154638</t>
  </si>
  <si>
    <t xml:space="preserve">	王开烺</t>
  </si>
  <si>
    <t xml:space="preserve">	35012****408274615</t>
  </si>
  <si>
    <t xml:space="preserve">	林贻德</t>
  </si>
  <si>
    <t xml:space="preserve">	35012****806094519</t>
  </si>
  <si>
    <t xml:space="preserve">	吴赛珠</t>
  </si>
  <si>
    <t xml:space="preserve">	35012****40625492X</t>
  </si>
  <si>
    <t xml:space="preserve">	刘燕钦</t>
  </si>
  <si>
    <t xml:space="preserve">	35012****004172765</t>
  </si>
  <si>
    <t xml:space="preserve">	张传增</t>
  </si>
  <si>
    <t xml:space="preserve">	35012****812054973</t>
  </si>
  <si>
    <t xml:space="preserve">	张维发</t>
  </si>
  <si>
    <t xml:space="preserve">	35012****710205077</t>
  </si>
  <si>
    <t xml:space="preserve">	吴祥锦</t>
  </si>
  <si>
    <t xml:space="preserve">	35012****201284993</t>
  </si>
  <si>
    <t xml:space="preserve">	肖书兵</t>
  </si>
  <si>
    <t xml:space="preserve">	35012****608256038</t>
  </si>
  <si>
    <t xml:space="preserve">	聂祖凑</t>
  </si>
  <si>
    <t xml:space="preserve">	35012****709175435</t>
  </si>
  <si>
    <t xml:space="preserve">	陈春金</t>
  </si>
  <si>
    <t xml:space="preserve">	35012****806094981</t>
  </si>
  <si>
    <t xml:space="preserve">	吴昊</t>
  </si>
  <si>
    <t xml:space="preserve">	35012****504262155</t>
  </si>
  <si>
    <t xml:space="preserve">	林清</t>
  </si>
  <si>
    <t xml:space="preserve">	35012****005065077</t>
  </si>
  <si>
    <t xml:space="preserve">	余秀</t>
  </si>
  <si>
    <t xml:space="preserve">	35012****403065094</t>
  </si>
  <si>
    <t xml:space="preserve">	李政尧</t>
  </si>
  <si>
    <t xml:space="preserve">	35012****802042055</t>
  </si>
  <si>
    <t xml:space="preserve">	张洪坦</t>
  </si>
  <si>
    <t xml:space="preserve">	35012****912104610</t>
  </si>
  <si>
    <t xml:space="preserve">	李昌汉</t>
  </si>
  <si>
    <t xml:space="preserve">	35012****606022757</t>
  </si>
  <si>
    <t xml:space="preserve">	刘景祥</t>
  </si>
  <si>
    <t xml:space="preserve">	35012****906304616</t>
  </si>
  <si>
    <t xml:space="preserve">	陈孔长</t>
  </si>
  <si>
    <t xml:space="preserve">	35012****90817611X</t>
  </si>
  <si>
    <t xml:space="preserve">	张金珠</t>
  </si>
  <si>
    <t xml:space="preserve">	35012****406213742</t>
  </si>
  <si>
    <t xml:space="preserve">	李宝中</t>
  </si>
  <si>
    <t xml:space="preserve">	35012****110132892</t>
  </si>
  <si>
    <t xml:space="preserve">	陈元辉</t>
  </si>
  <si>
    <t xml:space="preserve">	35012****912030979</t>
  </si>
  <si>
    <t xml:space="preserve">	吴贤焕</t>
  </si>
  <si>
    <t xml:space="preserve">	35012****104221339</t>
  </si>
  <si>
    <t xml:space="preserve">	林如斌</t>
  </si>
  <si>
    <t xml:space="preserve">	35012****801161073</t>
  </si>
  <si>
    <t xml:space="preserve">	尹邦禄</t>
  </si>
  <si>
    <t xml:space="preserve">	35012****710301339</t>
  </si>
  <si>
    <t xml:space="preserve">	许莲香</t>
  </si>
  <si>
    <t xml:space="preserve">	35012****511052785</t>
  </si>
  <si>
    <t xml:space="preserve">	张和照</t>
  </si>
  <si>
    <t xml:space="preserve">	35012****806252871</t>
  </si>
  <si>
    <t xml:space="preserve">	黄贤琚</t>
  </si>
  <si>
    <t xml:space="preserve">	35012****411091330</t>
  </si>
  <si>
    <t xml:space="preserve">	谢樵启</t>
  </si>
  <si>
    <t xml:space="preserve">	35012****112046432</t>
  </si>
  <si>
    <t xml:space="preserve">	刘美书</t>
  </si>
  <si>
    <t xml:space="preserve">	35012****606074513</t>
  </si>
  <si>
    <t xml:space="preserve">	许明</t>
  </si>
  <si>
    <t xml:space="preserve">	35012****305012052</t>
  </si>
  <si>
    <t xml:space="preserve">	俞城</t>
  </si>
  <si>
    <t xml:space="preserve">	35012****711204519</t>
  </si>
  <si>
    <t xml:space="preserve">	郭学营</t>
  </si>
  <si>
    <t xml:space="preserve">	35012****712174518</t>
  </si>
  <si>
    <t xml:space="preserve">	罗延平</t>
  </si>
  <si>
    <t xml:space="preserve">	35012****604155432</t>
  </si>
  <si>
    <t xml:space="preserve">	方金莲</t>
  </si>
  <si>
    <t xml:space="preserve">	35012****205294722</t>
  </si>
  <si>
    <t xml:space="preserve">	黄敬永</t>
  </si>
  <si>
    <t xml:space="preserve">	35012****608153915</t>
  </si>
  <si>
    <t xml:space="preserve">	陈祥凤</t>
  </si>
  <si>
    <t xml:space="preserve">	35012****608201108</t>
  </si>
  <si>
    <t xml:space="preserve">	许书设</t>
  </si>
  <si>
    <t xml:space="preserve">	35012****807215453</t>
  </si>
  <si>
    <t xml:space="preserve">	邱锈祥</t>
  </si>
  <si>
    <t xml:space="preserve">	35012****203044010</t>
  </si>
  <si>
    <t xml:space="preserve">	张友城</t>
  </si>
  <si>
    <t xml:space="preserve">	35012****005226038</t>
  </si>
  <si>
    <t xml:space="preserve">	吴孟泉</t>
  </si>
  <si>
    <t xml:space="preserve">	35012****612193930</t>
  </si>
  <si>
    <t xml:space="preserve">	张贤明</t>
  </si>
  <si>
    <t xml:space="preserve">	35012****804025078</t>
  </si>
  <si>
    <t xml:space="preserve">	陆礼明</t>
  </si>
  <si>
    <t xml:space="preserve">	35012****609124978</t>
  </si>
  <si>
    <t xml:space="preserve">	张传柳</t>
  </si>
  <si>
    <t xml:space="preserve">	35012****209305538</t>
  </si>
  <si>
    <t xml:space="preserve">	叶国雄</t>
  </si>
  <si>
    <t xml:space="preserve">	35012****104294997</t>
  </si>
  <si>
    <t xml:space="preserve">	孙昌锦</t>
  </si>
  <si>
    <t xml:space="preserve">	35012****502064978</t>
  </si>
  <si>
    <t xml:space="preserve">	肖智铨</t>
  </si>
  <si>
    <t xml:space="preserve">	35012****702094974</t>
  </si>
  <si>
    <t xml:space="preserve">	刘景生</t>
  </si>
  <si>
    <t xml:space="preserve">	35012****206235074</t>
  </si>
  <si>
    <t xml:space="preserve">	余运奇</t>
  </si>
  <si>
    <t xml:space="preserve">	35012****902194970</t>
  </si>
  <si>
    <t xml:space="preserve">	谢杨建</t>
  </si>
  <si>
    <t xml:space="preserve">	35012****610105079</t>
  </si>
  <si>
    <t xml:space="preserve">	卢诗秋</t>
  </si>
  <si>
    <t xml:space="preserve">	35012****401152914</t>
  </si>
  <si>
    <t xml:space="preserve">	凌风贤</t>
  </si>
  <si>
    <t xml:space="preserve">	35012****008124517</t>
  </si>
  <si>
    <t xml:space="preserve">	刘振华</t>
  </si>
  <si>
    <t xml:space="preserve">	35012****712261398</t>
  </si>
  <si>
    <t xml:space="preserve">	苏凤琴</t>
  </si>
  <si>
    <t xml:space="preserve">	35012****309182767</t>
  </si>
  <si>
    <t xml:space="preserve">	张凤霞</t>
  </si>
  <si>
    <t xml:space="preserve">	35012****109132765</t>
  </si>
  <si>
    <t xml:space="preserve">	刘云</t>
  </si>
  <si>
    <t xml:space="preserve">	35012****401152856</t>
  </si>
  <si>
    <t xml:space="preserve">	吴书天</t>
  </si>
  <si>
    <t xml:space="preserve">	35012****81013451X</t>
  </si>
  <si>
    <t xml:space="preserve">	黄乃桃</t>
  </si>
  <si>
    <t xml:space="preserve">	35012****807084516</t>
  </si>
  <si>
    <t xml:space="preserve">	林京火</t>
  </si>
  <si>
    <t xml:space="preserve">	35012****512114510</t>
  </si>
  <si>
    <t xml:space="preserve">	郑兆枢</t>
  </si>
  <si>
    <t xml:space="preserve">	35012****308172757</t>
  </si>
  <si>
    <t xml:space="preserve">	刘家钟</t>
  </si>
  <si>
    <t xml:space="preserve">	35012****809174615</t>
  </si>
  <si>
    <t xml:space="preserve">	叶为希</t>
  </si>
  <si>
    <t xml:space="preserve">	35012****505135431</t>
  </si>
  <si>
    <t xml:space="preserve">	杨武想</t>
  </si>
  <si>
    <t xml:space="preserve">	35012****212254976</t>
  </si>
  <si>
    <t xml:space="preserve">	余广明</t>
  </si>
  <si>
    <t xml:space="preserve">	35012****110234990</t>
  </si>
  <si>
    <t xml:space="preserve">	林修廷</t>
  </si>
  <si>
    <t xml:space="preserve">	35012****50315545X</t>
  </si>
  <si>
    <t xml:space="preserve">	朱善娥</t>
  </si>
  <si>
    <t xml:space="preserve">	45222****408064028</t>
  </si>
  <si>
    <t xml:space="preserve">	叶嫩弟</t>
  </si>
  <si>
    <t xml:space="preserve">	35012****404125110</t>
  </si>
  <si>
    <t xml:space="preserve">	林鹰隆</t>
  </si>
  <si>
    <t xml:space="preserve">	35012****907033919</t>
  </si>
  <si>
    <t xml:space="preserve">	黄昌銮</t>
  </si>
  <si>
    <t xml:space="preserve">	35012****803184973</t>
  </si>
  <si>
    <t xml:space="preserve">	林荣述</t>
  </si>
  <si>
    <t xml:space="preserve">	35012****011255433</t>
  </si>
  <si>
    <t>下祝镇</t>
  </si>
  <si>
    <t>上莲乡</t>
  </si>
  <si>
    <t xml:space="preserve">	吴秀容</t>
  </si>
  <si>
    <t xml:space="preserve">	35012****802062165</t>
  </si>
  <si>
    <t xml:space="preserve">	黄林芳</t>
  </si>
  <si>
    <t xml:space="preserve">	35012****505201350</t>
  </si>
  <si>
    <t xml:space="preserve">	黄林旺</t>
  </si>
  <si>
    <t xml:space="preserve">	35012****605171398</t>
  </si>
  <si>
    <t xml:space="preserve">	黄昌桂</t>
  </si>
  <si>
    <t xml:space="preserve">	35012****003075079</t>
  </si>
  <si>
    <t xml:space="preserve">	林友宝</t>
  </si>
  <si>
    <t xml:space="preserve">	35012****507226038</t>
  </si>
  <si>
    <t>桔林镇</t>
  </si>
  <si>
    <t xml:space="preserve">	张凤</t>
  </si>
  <si>
    <t xml:space="preserve">	52222****60928002X</t>
  </si>
  <si>
    <t xml:space="preserve">	朱宗铝</t>
  </si>
  <si>
    <t xml:space="preserve">	35012****402141390</t>
  </si>
  <si>
    <t xml:space="preserve">	叶光龙</t>
  </si>
  <si>
    <t xml:space="preserve">	35012****010094978</t>
  </si>
  <si>
    <t xml:space="preserve">	李碧花</t>
  </si>
  <si>
    <t xml:space="preserve">	35012****007232786</t>
  </si>
  <si>
    <t xml:space="preserve">	高道纯</t>
  </si>
  <si>
    <t xml:space="preserve">	35012****807231330</t>
  </si>
  <si>
    <t xml:space="preserve">	黄兰英</t>
  </si>
  <si>
    <t xml:space="preserve">	35012****401021404</t>
  </si>
  <si>
    <t xml:space="preserve">	许俾锋</t>
  </si>
  <si>
    <t xml:space="preserve">	35012****901201394</t>
  </si>
  <si>
    <t xml:space="preserve">	黄燕妃</t>
  </si>
  <si>
    <t xml:space="preserve">	35012****512272762</t>
  </si>
  <si>
    <t xml:space="preserve">	池守传</t>
  </si>
  <si>
    <t xml:space="preserve">	35012****211192558</t>
  </si>
  <si>
    <t xml:space="preserve">	黄积烟</t>
  </si>
  <si>
    <t xml:space="preserve">	35012****807196293</t>
  </si>
  <si>
    <t xml:space="preserve">	林魁</t>
  </si>
  <si>
    <t xml:space="preserve">	35012****008155452</t>
  </si>
  <si>
    <t xml:space="preserve">	高华英</t>
  </si>
  <si>
    <t xml:space="preserve">	35012****112291337</t>
  </si>
  <si>
    <t xml:space="preserve">	徐光友</t>
  </si>
  <si>
    <t xml:space="preserve">	35012****208166492</t>
  </si>
  <si>
    <t xml:space="preserve">	尹俊理</t>
  </si>
  <si>
    <t xml:space="preserve">	35012****504241397</t>
  </si>
  <si>
    <t xml:space="preserve">	张木香</t>
  </si>
  <si>
    <t xml:space="preserve">	35012****903256129</t>
  </si>
  <si>
    <t xml:space="preserve">	王秋金</t>
  </si>
  <si>
    <t xml:space="preserve">	35012****212105431</t>
  </si>
  <si>
    <t xml:space="preserve">	高本领</t>
  </si>
  <si>
    <t xml:space="preserve">	35012****402216030</t>
  </si>
  <si>
    <t xml:space="preserve">许孝就 </t>
  </si>
  <si>
    <t>35012****310112412</t>
  </si>
  <si>
    <t>黄敏玲</t>
  </si>
  <si>
    <t>35012****604232763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</si>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</sst>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/m/d;@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14" fillId="22" borderId="10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14" fontId="2" fillId="2" borderId="1" xfId="0" applyNumberFormat="1" applyFon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1" fillId="2" borderId="1" xfId="0" applyNumberFormat="1" applyFont="1" applyFill="1" applyBorder="1">
      <alignment vertical="center"/>
    </xf>
    <xf numFmtId="176" fontId="1" fillId="2" borderId="1" xfId="0" applyNumberFormat="1" applyFont="1" applyFill="1" applyBorder="1">
      <alignment vertical="center"/>
    </xf>
    <xf numFmtId="176" fontId="2" fillId="2" borderId="0" xfId="0" applyNumberFormat="1" applyFont="1" applyFill="1">
      <alignment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0"/>
  <sheetViews>
    <sheetView tabSelected="1" workbookViewId="0">
      <selection activeCell="L2" sqref="L2"/>
    </sheetView>
  </sheetViews>
  <sheetFormatPr defaultColWidth="9" defaultRowHeight="13.5"/>
  <cols>
    <col min="1" max="1" width="5.75" style="5" customWidth="1"/>
    <col min="2" max="2" width="13.875" style="5" customWidth="1"/>
    <col min="3" max="3" width="9" style="6" customWidth="1"/>
    <col min="4" max="4" width="20.5" style="6" customWidth="1"/>
    <col min="5" max="5" width="21.875" style="5" hidden="1" customWidth="1"/>
    <col min="6" max="6" width="12.5" style="7" hidden="1" customWidth="1"/>
    <col min="7" max="7" width="10.875" style="7" hidden="1" customWidth="1"/>
    <col min="8" max="9" width="11.5" style="8" customWidth="1"/>
    <col min="10" max="10" width="11.5" style="9" hidden="1" customWidth="1"/>
    <col min="11" max="11" width="9" style="6" hidden="1" customWidth="1"/>
    <col min="12" max="12" width="13" style="6" customWidth="1"/>
    <col min="13" max="13" width="11.25" style="10" hidden="1" customWidth="1"/>
    <col min="14" max="14" width="11.25" style="11" customWidth="1"/>
    <col min="15" max="15" width="10.375" style="6" hidden="1" customWidth="1"/>
    <col min="16" max="16" width="9.875" style="6" hidden="1" customWidth="1"/>
  </cols>
  <sheetData>
    <row r="1" ht="25.5" customHeight="1" spans="1:16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="1" customFormat="1" ht="26.25" customHeight="1" spans="1:16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5" t="s">
        <v>6</v>
      </c>
      <c r="G2" s="15" t="s">
        <v>7</v>
      </c>
      <c r="H2" s="16" t="s">
        <v>8</v>
      </c>
      <c r="I2" s="16" t="s">
        <v>9</v>
      </c>
      <c r="J2" s="22" t="s">
        <v>10</v>
      </c>
      <c r="K2" s="23" t="s">
        <v>11</v>
      </c>
      <c r="L2" s="13" t="s">
        <v>12</v>
      </c>
      <c r="M2" s="24" t="s">
        <v>13</v>
      </c>
      <c r="N2" s="25" t="s">
        <v>14</v>
      </c>
      <c r="O2" s="23" t="s">
        <v>15</v>
      </c>
      <c r="P2" s="23" t="s">
        <v>16</v>
      </c>
    </row>
    <row r="3" s="2" customFormat="1" ht="17.1" customHeight="1" spans="1:16">
      <c r="A3" s="17">
        <v>1</v>
      </c>
      <c r="B3" s="17" t="s">
        <v>17</v>
      </c>
      <c r="C3" s="17" t="s">
        <v>18</v>
      </c>
      <c r="D3" s="18" t="s">
        <v>19</v>
      </c>
      <c r="E3" s="19" t="str">
        <f>CLEAN(D3)</f>
        <v>35012****002022755</v>
      </c>
      <c r="F3" s="20">
        <v>43091</v>
      </c>
      <c r="G3" s="20">
        <v>44186</v>
      </c>
      <c r="H3" s="21">
        <v>43729</v>
      </c>
      <c r="I3" s="21">
        <v>43820</v>
      </c>
      <c r="J3" s="26">
        <f t="shared" ref="J3:J66" si="0">I3-H3</f>
        <v>91</v>
      </c>
      <c r="K3" s="19">
        <v>5000</v>
      </c>
      <c r="L3" s="17">
        <v>5000</v>
      </c>
      <c r="M3" s="27" t="e">
        <f>MID(#REF!,1,8)/1000/30*L3*J3</f>
        <v>#REF!</v>
      </c>
      <c r="N3" s="18">
        <v>60.03</v>
      </c>
      <c r="O3" s="19" t="s">
        <v>20</v>
      </c>
      <c r="P3" s="19" t="s">
        <v>21</v>
      </c>
    </row>
    <row r="4" s="2" customFormat="1" ht="17.1" customHeight="1" spans="1:16">
      <c r="A4" s="17">
        <v>2</v>
      </c>
      <c r="B4" s="17" t="s">
        <v>22</v>
      </c>
      <c r="C4" s="17" t="s">
        <v>23</v>
      </c>
      <c r="D4" s="17" t="s">
        <v>24</v>
      </c>
      <c r="E4" s="19" t="str">
        <f t="shared" ref="E4:E67" si="1">CLEAN(D4)</f>
        <v>35012****408284616</v>
      </c>
      <c r="F4" s="20">
        <v>42878</v>
      </c>
      <c r="G4" s="20">
        <v>43973</v>
      </c>
      <c r="H4" s="21">
        <v>43729</v>
      </c>
      <c r="I4" s="21">
        <v>43820</v>
      </c>
      <c r="J4" s="26">
        <f t="shared" si="0"/>
        <v>91</v>
      </c>
      <c r="K4" s="19">
        <v>50000</v>
      </c>
      <c r="L4" s="17">
        <v>50000</v>
      </c>
      <c r="M4" s="27" t="e">
        <f>MID(#REF!,1,8)/1000/30*L4*J4</f>
        <v>#REF!</v>
      </c>
      <c r="N4" s="18">
        <v>606.67</v>
      </c>
      <c r="O4" s="19" t="s">
        <v>25</v>
      </c>
      <c r="P4" s="19" t="s">
        <v>26</v>
      </c>
    </row>
    <row r="5" s="2" customFormat="1" ht="17.1" customHeight="1" spans="1:16">
      <c r="A5" s="17">
        <v>3</v>
      </c>
      <c r="B5" s="17" t="s">
        <v>27</v>
      </c>
      <c r="C5" s="17" t="s">
        <v>28</v>
      </c>
      <c r="D5" s="17" t="s">
        <v>29</v>
      </c>
      <c r="E5" s="19" t="str">
        <f t="shared" si="1"/>
        <v>35012****308110972</v>
      </c>
      <c r="F5" s="20">
        <v>42883</v>
      </c>
      <c r="G5" s="20">
        <v>43978</v>
      </c>
      <c r="H5" s="21">
        <v>43729</v>
      </c>
      <c r="I5" s="21">
        <v>43820</v>
      </c>
      <c r="J5" s="26">
        <f t="shared" si="0"/>
        <v>91</v>
      </c>
      <c r="K5" s="19">
        <v>30000</v>
      </c>
      <c r="L5" s="17">
        <v>30000</v>
      </c>
      <c r="M5" s="27" t="e">
        <f>MID(#REF!,1,8)/1000/30*L5*J5</f>
        <v>#REF!</v>
      </c>
      <c r="N5" s="18">
        <v>364</v>
      </c>
      <c r="O5" s="19" t="s">
        <v>30</v>
      </c>
      <c r="P5" s="19" t="s">
        <v>31</v>
      </c>
    </row>
    <row r="6" s="2" customFormat="1" ht="17.1" customHeight="1" spans="1:16">
      <c r="A6" s="17">
        <v>4</v>
      </c>
      <c r="B6" s="17" t="s">
        <v>32</v>
      </c>
      <c r="C6" s="17" t="s">
        <v>33</v>
      </c>
      <c r="D6" s="17" t="s">
        <v>34</v>
      </c>
      <c r="E6" s="19" t="str">
        <f t="shared" si="1"/>
        <v>35012****011272051</v>
      </c>
      <c r="F6" s="20">
        <v>42961</v>
      </c>
      <c r="G6" s="20">
        <v>44056</v>
      </c>
      <c r="H6" s="21">
        <v>43729</v>
      </c>
      <c r="I6" s="21">
        <v>43820</v>
      </c>
      <c r="J6" s="26">
        <f t="shared" si="0"/>
        <v>91</v>
      </c>
      <c r="K6" s="19">
        <v>50000</v>
      </c>
      <c r="L6" s="17">
        <v>50000</v>
      </c>
      <c r="M6" s="27" t="e">
        <f>MID(#REF!,1,8)/1000/30*L6*J6</f>
        <v>#REF!</v>
      </c>
      <c r="N6" s="18">
        <v>600.35</v>
      </c>
      <c r="O6" s="19" t="s">
        <v>35</v>
      </c>
      <c r="P6" s="19" t="s">
        <v>36</v>
      </c>
    </row>
    <row r="7" s="2" customFormat="1" ht="17.1" customHeight="1" spans="1:16">
      <c r="A7" s="17">
        <v>5</v>
      </c>
      <c r="B7" s="17" t="s">
        <v>32</v>
      </c>
      <c r="C7" s="17" t="s">
        <v>37</v>
      </c>
      <c r="D7" s="17" t="s">
        <v>38</v>
      </c>
      <c r="E7" s="19" t="str">
        <f t="shared" si="1"/>
        <v>35012****906192074</v>
      </c>
      <c r="F7" s="20">
        <v>42882</v>
      </c>
      <c r="G7" s="20">
        <v>43977</v>
      </c>
      <c r="H7" s="21">
        <v>43729</v>
      </c>
      <c r="I7" s="21">
        <v>43820</v>
      </c>
      <c r="J7" s="26">
        <f t="shared" si="0"/>
        <v>91</v>
      </c>
      <c r="K7" s="19">
        <v>30000</v>
      </c>
      <c r="L7" s="17">
        <v>30000</v>
      </c>
      <c r="M7" s="27" t="e">
        <f>MID(#REF!,1,8)/1000/30*L7*J7</f>
        <v>#REF!</v>
      </c>
      <c r="N7" s="18">
        <v>364</v>
      </c>
      <c r="O7" s="19" t="s">
        <v>35</v>
      </c>
      <c r="P7" s="19" t="s">
        <v>36</v>
      </c>
    </row>
    <row r="8" s="2" customFormat="1" ht="17.1" customHeight="1" spans="1:16">
      <c r="A8" s="17">
        <v>6</v>
      </c>
      <c r="B8" s="17" t="s">
        <v>39</v>
      </c>
      <c r="C8" s="17" t="s">
        <v>40</v>
      </c>
      <c r="D8" s="17" t="s">
        <v>41</v>
      </c>
      <c r="E8" s="19" t="str">
        <f t="shared" si="1"/>
        <v>35012****303144013</v>
      </c>
      <c r="F8" s="20">
        <v>43243</v>
      </c>
      <c r="G8" s="20">
        <v>43973</v>
      </c>
      <c r="H8" s="21">
        <v>43729</v>
      </c>
      <c r="I8" s="21">
        <v>43820</v>
      </c>
      <c r="J8" s="26">
        <f t="shared" si="0"/>
        <v>91</v>
      </c>
      <c r="K8" s="19">
        <v>50000</v>
      </c>
      <c r="L8" s="17">
        <v>50000</v>
      </c>
      <c r="M8" s="27" t="e">
        <f>MID(#REF!,1,8)/1000/30*L8*J8</f>
        <v>#REF!</v>
      </c>
      <c r="N8" s="18">
        <v>600.35</v>
      </c>
      <c r="O8" s="19" t="s">
        <v>42</v>
      </c>
      <c r="P8" s="19" t="s">
        <v>43</v>
      </c>
    </row>
    <row r="9" s="2" customFormat="1" ht="17.1" customHeight="1" spans="1:16">
      <c r="A9" s="17">
        <v>7</v>
      </c>
      <c r="B9" s="17" t="s">
        <v>22</v>
      </c>
      <c r="C9" s="17" t="s">
        <v>44</v>
      </c>
      <c r="D9" s="17" t="s">
        <v>45</v>
      </c>
      <c r="E9" s="19" t="str">
        <f t="shared" si="1"/>
        <v>35012****201024614</v>
      </c>
      <c r="F9" s="20">
        <v>42878</v>
      </c>
      <c r="G9" s="20">
        <v>43973</v>
      </c>
      <c r="H9" s="21">
        <v>43729</v>
      </c>
      <c r="I9" s="21">
        <v>43820</v>
      </c>
      <c r="J9" s="26">
        <f t="shared" si="0"/>
        <v>91</v>
      </c>
      <c r="K9" s="19">
        <v>50000</v>
      </c>
      <c r="L9" s="17">
        <v>50000</v>
      </c>
      <c r="M9" s="27" t="e">
        <f>MID(#REF!,1,8)/1000/30*L9*J9</f>
        <v>#REF!</v>
      </c>
      <c r="N9" s="18">
        <v>606.67</v>
      </c>
      <c r="O9" s="19" t="s">
        <v>25</v>
      </c>
      <c r="P9" s="19" t="s">
        <v>26</v>
      </c>
    </row>
    <row r="10" s="2" customFormat="1" ht="17.1" customHeight="1" spans="1:16">
      <c r="A10" s="17">
        <v>8</v>
      </c>
      <c r="B10" s="17" t="s">
        <v>46</v>
      </c>
      <c r="C10" s="17" t="s">
        <v>47</v>
      </c>
      <c r="D10" s="17" t="s">
        <v>48</v>
      </c>
      <c r="E10" s="19" t="str">
        <f t="shared" si="1"/>
        <v>35012****504135456</v>
      </c>
      <c r="F10" s="20">
        <v>43307</v>
      </c>
      <c r="G10" s="20">
        <v>44037</v>
      </c>
      <c r="H10" s="21">
        <v>43729</v>
      </c>
      <c r="I10" s="21">
        <v>43820</v>
      </c>
      <c r="J10" s="26">
        <f t="shared" si="0"/>
        <v>91</v>
      </c>
      <c r="K10" s="19">
        <v>30000</v>
      </c>
      <c r="L10" s="17">
        <v>30000</v>
      </c>
      <c r="M10" s="27" t="e">
        <f>MID(#REF!,1,8)/1000/30*L10*J10</f>
        <v>#REF!</v>
      </c>
      <c r="N10" s="18">
        <v>360.21</v>
      </c>
      <c r="O10" s="19" t="s">
        <v>49</v>
      </c>
      <c r="P10" s="19" t="s">
        <v>50</v>
      </c>
    </row>
    <row r="11" s="2" customFormat="1" ht="17.1" customHeight="1" spans="1:16">
      <c r="A11" s="17">
        <v>9</v>
      </c>
      <c r="B11" s="17" t="s">
        <v>17</v>
      </c>
      <c r="C11" s="17" t="s">
        <v>51</v>
      </c>
      <c r="D11" s="17" t="s">
        <v>52</v>
      </c>
      <c r="E11" s="19" t="str">
        <f t="shared" si="1"/>
        <v>35012****301132778</v>
      </c>
      <c r="F11" s="20">
        <v>43117</v>
      </c>
      <c r="G11" s="20">
        <v>44212</v>
      </c>
      <c r="H11" s="21">
        <v>43729</v>
      </c>
      <c r="I11" s="21">
        <v>43820</v>
      </c>
      <c r="J11" s="26">
        <f t="shared" si="0"/>
        <v>91</v>
      </c>
      <c r="K11" s="19">
        <v>20000</v>
      </c>
      <c r="L11" s="17">
        <v>20000</v>
      </c>
      <c r="M11" s="27" t="e">
        <f>MID(#REF!,1,8)/1000/30*L11*J11</f>
        <v>#REF!</v>
      </c>
      <c r="N11" s="18">
        <v>240.14</v>
      </c>
      <c r="O11" s="19" t="s">
        <v>20</v>
      </c>
      <c r="P11" s="19" t="s">
        <v>21</v>
      </c>
    </row>
    <row r="12" s="2" customFormat="1" ht="17.1" customHeight="1" spans="1:16">
      <c r="A12" s="17">
        <v>10</v>
      </c>
      <c r="B12" s="17" t="s">
        <v>27</v>
      </c>
      <c r="C12" s="17" t="s">
        <v>53</v>
      </c>
      <c r="D12" s="17" t="s">
        <v>54</v>
      </c>
      <c r="E12" s="19" t="str">
        <f t="shared" si="1"/>
        <v>35012****302060972</v>
      </c>
      <c r="F12" s="20">
        <v>43095</v>
      </c>
      <c r="G12" s="20">
        <v>44190</v>
      </c>
      <c r="H12" s="21">
        <v>43729</v>
      </c>
      <c r="I12" s="21">
        <v>43820</v>
      </c>
      <c r="J12" s="26">
        <f t="shared" si="0"/>
        <v>91</v>
      </c>
      <c r="K12" s="19">
        <v>30000</v>
      </c>
      <c r="L12" s="17">
        <v>30000</v>
      </c>
      <c r="M12" s="27" t="e">
        <f>MID(#REF!,1,8)/1000/30*L12*J12</f>
        <v>#REF!</v>
      </c>
      <c r="N12" s="18">
        <v>360.21</v>
      </c>
      <c r="O12" s="19" t="s">
        <v>30</v>
      </c>
      <c r="P12" s="19" t="s">
        <v>55</v>
      </c>
    </row>
    <row r="13" s="2" customFormat="1" ht="17.1" customHeight="1" spans="1:16">
      <c r="A13" s="17">
        <v>11</v>
      </c>
      <c r="B13" s="17" t="s">
        <v>17</v>
      </c>
      <c r="C13" s="17" t="s">
        <v>56</v>
      </c>
      <c r="D13" s="17" t="s">
        <v>57</v>
      </c>
      <c r="E13" s="19" t="str">
        <f t="shared" si="1"/>
        <v>35012****103182761</v>
      </c>
      <c r="F13" s="20">
        <v>42881</v>
      </c>
      <c r="G13" s="20">
        <v>43976</v>
      </c>
      <c r="H13" s="21">
        <v>43729</v>
      </c>
      <c r="I13" s="21">
        <v>43820</v>
      </c>
      <c r="J13" s="26">
        <f t="shared" si="0"/>
        <v>91</v>
      </c>
      <c r="K13" s="19">
        <v>10000</v>
      </c>
      <c r="L13" s="17">
        <v>10000</v>
      </c>
      <c r="M13" s="27" t="e">
        <f>MID(#REF!,1,8)/1000/30*L13*J13</f>
        <v>#REF!</v>
      </c>
      <c r="N13" s="18">
        <v>121.33</v>
      </c>
      <c r="O13" s="19" t="s">
        <v>20</v>
      </c>
      <c r="P13" s="19" t="s">
        <v>21</v>
      </c>
    </row>
    <row r="14" s="2" customFormat="1" ht="17.1" customHeight="1" spans="1:16">
      <c r="A14" s="17">
        <v>12</v>
      </c>
      <c r="B14" s="17" t="s">
        <v>58</v>
      </c>
      <c r="C14" s="17" t="s">
        <v>59</v>
      </c>
      <c r="D14" s="17" t="s">
        <v>60</v>
      </c>
      <c r="E14" s="19" t="str">
        <f t="shared" si="1"/>
        <v>35012****207043651</v>
      </c>
      <c r="F14" s="20">
        <v>42882</v>
      </c>
      <c r="G14" s="20">
        <v>43977</v>
      </c>
      <c r="H14" s="21">
        <v>43729</v>
      </c>
      <c r="I14" s="21">
        <v>43820</v>
      </c>
      <c r="J14" s="26">
        <f t="shared" si="0"/>
        <v>91</v>
      </c>
      <c r="K14" s="19">
        <v>10000</v>
      </c>
      <c r="L14" s="17">
        <v>10000</v>
      </c>
      <c r="M14" s="27" t="e">
        <f>MID(#REF!,1,8)/1000/30*L14*J14</f>
        <v>#REF!</v>
      </c>
      <c r="N14" s="18">
        <v>121.33</v>
      </c>
      <c r="O14" s="19" t="s">
        <v>61</v>
      </c>
      <c r="P14" s="19" t="s">
        <v>62</v>
      </c>
    </row>
    <row r="15" s="2" customFormat="1" ht="17.1" customHeight="1" spans="1:16">
      <c r="A15" s="17">
        <v>13</v>
      </c>
      <c r="B15" s="17" t="s">
        <v>17</v>
      </c>
      <c r="C15" s="17" t="s">
        <v>63</v>
      </c>
      <c r="D15" s="17" t="s">
        <v>64</v>
      </c>
      <c r="E15" s="19" t="str">
        <f t="shared" si="1"/>
        <v>35012****312202751</v>
      </c>
      <c r="F15" s="20">
        <v>42882</v>
      </c>
      <c r="G15" s="20">
        <v>43977</v>
      </c>
      <c r="H15" s="21">
        <v>43729</v>
      </c>
      <c r="I15" s="21">
        <v>43820</v>
      </c>
      <c r="J15" s="26">
        <f t="shared" si="0"/>
        <v>91</v>
      </c>
      <c r="K15" s="19">
        <v>20000</v>
      </c>
      <c r="L15" s="17">
        <v>20000</v>
      </c>
      <c r="M15" s="27" t="e">
        <f>MID(#REF!,1,8)/1000/30*L15*J15</f>
        <v>#REF!</v>
      </c>
      <c r="N15" s="18">
        <v>242.67</v>
      </c>
      <c r="O15" s="19" t="s">
        <v>65</v>
      </c>
      <c r="P15" s="19" t="s">
        <v>66</v>
      </c>
    </row>
    <row r="16" s="2" customFormat="1" ht="17.1" customHeight="1" spans="1:16">
      <c r="A16" s="17">
        <v>14</v>
      </c>
      <c r="B16" s="17" t="s">
        <v>67</v>
      </c>
      <c r="C16" s="17" t="s">
        <v>68</v>
      </c>
      <c r="D16" s="17" t="s">
        <v>69</v>
      </c>
      <c r="E16" s="19" t="str">
        <f t="shared" si="1"/>
        <v>35012****612221699</v>
      </c>
      <c r="F16" s="20">
        <v>43314</v>
      </c>
      <c r="G16" s="20">
        <v>44044</v>
      </c>
      <c r="H16" s="21">
        <v>43729</v>
      </c>
      <c r="I16" s="21">
        <v>43820</v>
      </c>
      <c r="J16" s="26">
        <f t="shared" si="0"/>
        <v>91</v>
      </c>
      <c r="K16" s="19">
        <v>50000</v>
      </c>
      <c r="L16" s="17">
        <v>50000</v>
      </c>
      <c r="M16" s="27" t="e">
        <f>MID(#REF!,1,8)/1000/30*L16*J16</f>
        <v>#REF!</v>
      </c>
      <c r="N16" s="18">
        <v>600.35</v>
      </c>
      <c r="O16" s="19" t="s">
        <v>70</v>
      </c>
      <c r="P16" s="19" t="s">
        <v>71</v>
      </c>
    </row>
    <row r="17" s="2" customFormat="1" ht="17.1" customHeight="1" spans="1:16">
      <c r="A17" s="17">
        <v>15</v>
      </c>
      <c r="B17" s="17" t="s">
        <v>32</v>
      </c>
      <c r="C17" s="17" t="s">
        <v>72</v>
      </c>
      <c r="D17" s="17" t="s">
        <v>73</v>
      </c>
      <c r="E17" s="19" t="str">
        <f t="shared" si="1"/>
        <v>35012****010142058</v>
      </c>
      <c r="F17" s="20">
        <v>43273</v>
      </c>
      <c r="G17" s="20">
        <v>44003</v>
      </c>
      <c r="H17" s="21">
        <v>43729</v>
      </c>
      <c r="I17" s="21">
        <v>43820</v>
      </c>
      <c r="J17" s="26">
        <f t="shared" si="0"/>
        <v>91</v>
      </c>
      <c r="K17" s="19">
        <v>30000</v>
      </c>
      <c r="L17" s="17">
        <v>30000</v>
      </c>
      <c r="M17" s="27" t="e">
        <f>MID(#REF!,1,8)/1000/30*L17*J17</f>
        <v>#REF!</v>
      </c>
      <c r="N17" s="18">
        <v>360.21</v>
      </c>
      <c r="O17" s="19" t="s">
        <v>35</v>
      </c>
      <c r="P17" s="19" t="s">
        <v>74</v>
      </c>
    </row>
    <row r="18" s="2" customFormat="1" ht="17.1" customHeight="1" spans="1:16">
      <c r="A18" s="17">
        <v>16</v>
      </c>
      <c r="B18" s="17" t="s">
        <v>22</v>
      </c>
      <c r="C18" s="17" t="s">
        <v>75</v>
      </c>
      <c r="D18" s="17" t="s">
        <v>76</v>
      </c>
      <c r="E18" s="19" t="str">
        <f t="shared" si="1"/>
        <v>35012****507114618</v>
      </c>
      <c r="F18" s="20">
        <v>43183</v>
      </c>
      <c r="G18" s="20">
        <v>43913</v>
      </c>
      <c r="H18" s="21">
        <v>43729</v>
      </c>
      <c r="I18" s="21">
        <v>43820</v>
      </c>
      <c r="J18" s="26">
        <f t="shared" si="0"/>
        <v>91</v>
      </c>
      <c r="K18" s="19">
        <v>50000</v>
      </c>
      <c r="L18" s="17">
        <v>50000</v>
      </c>
      <c r="M18" s="27" t="e">
        <f>MID(#REF!,1,8)/1000/30*L18*J18</f>
        <v>#REF!</v>
      </c>
      <c r="N18" s="18">
        <v>600.35</v>
      </c>
      <c r="O18" s="19" t="s">
        <v>25</v>
      </c>
      <c r="P18" s="19" t="s">
        <v>26</v>
      </c>
    </row>
    <row r="19" s="2" customFormat="1" ht="17.1" customHeight="1" spans="1:16">
      <c r="A19" s="17">
        <v>17</v>
      </c>
      <c r="B19" s="17" t="s">
        <v>77</v>
      </c>
      <c r="C19" s="17" t="s">
        <v>78</v>
      </c>
      <c r="D19" s="17" t="s">
        <v>79</v>
      </c>
      <c r="E19" s="19" t="str">
        <f t="shared" si="1"/>
        <v>35012****606094990</v>
      </c>
      <c r="F19" s="20">
        <v>42937</v>
      </c>
      <c r="G19" s="20">
        <v>44032</v>
      </c>
      <c r="H19" s="21">
        <v>43729</v>
      </c>
      <c r="I19" s="21">
        <v>43820</v>
      </c>
      <c r="J19" s="26">
        <f t="shared" si="0"/>
        <v>91</v>
      </c>
      <c r="K19" s="19">
        <v>50000</v>
      </c>
      <c r="L19" s="17">
        <v>50000</v>
      </c>
      <c r="M19" s="27" t="e">
        <f>MID(#REF!,1,8)/1000/30*L19*J19</f>
        <v>#REF!</v>
      </c>
      <c r="N19" s="18">
        <v>600.35</v>
      </c>
      <c r="O19" s="19" t="s">
        <v>80</v>
      </c>
      <c r="P19" s="19" t="s">
        <v>81</v>
      </c>
    </row>
    <row r="20" s="2" customFormat="1" ht="17.1" customHeight="1" spans="1:16">
      <c r="A20" s="17">
        <v>18</v>
      </c>
      <c r="B20" s="17" t="s">
        <v>77</v>
      </c>
      <c r="C20" s="17" t="s">
        <v>82</v>
      </c>
      <c r="D20" s="17" t="s">
        <v>83</v>
      </c>
      <c r="E20" s="19" t="str">
        <f t="shared" si="1"/>
        <v>35012****808084998</v>
      </c>
      <c r="F20" s="20">
        <v>43609</v>
      </c>
      <c r="G20" s="20">
        <v>43973</v>
      </c>
      <c r="H20" s="21">
        <v>43729</v>
      </c>
      <c r="I20" s="21">
        <v>43820</v>
      </c>
      <c r="J20" s="26">
        <f t="shared" si="0"/>
        <v>91</v>
      </c>
      <c r="K20" s="19">
        <v>20000</v>
      </c>
      <c r="L20" s="17">
        <v>20000</v>
      </c>
      <c r="M20" s="27" t="e">
        <f>MID(#REF!,1,8)/1000/30*L20*J20</f>
        <v>#REF!</v>
      </c>
      <c r="N20" s="18">
        <v>219.92</v>
      </c>
      <c r="O20" s="19" t="s">
        <v>80</v>
      </c>
      <c r="P20" s="19" t="s">
        <v>81</v>
      </c>
    </row>
    <row r="21" s="2" customFormat="1" ht="17.1" customHeight="1" spans="1:16">
      <c r="A21" s="17">
        <v>19</v>
      </c>
      <c r="B21" s="17" t="s">
        <v>67</v>
      </c>
      <c r="C21" s="17" t="s">
        <v>84</v>
      </c>
      <c r="D21" s="17" t="s">
        <v>85</v>
      </c>
      <c r="E21" s="19" t="str">
        <f t="shared" si="1"/>
        <v>35012****508061698</v>
      </c>
      <c r="F21" s="20">
        <v>43041</v>
      </c>
      <c r="G21" s="20">
        <v>44136</v>
      </c>
      <c r="H21" s="21">
        <v>43729</v>
      </c>
      <c r="I21" s="21">
        <v>43820</v>
      </c>
      <c r="J21" s="26">
        <f t="shared" si="0"/>
        <v>91</v>
      </c>
      <c r="K21" s="19">
        <v>30000</v>
      </c>
      <c r="L21" s="17">
        <v>30000</v>
      </c>
      <c r="M21" s="27" t="e">
        <f>MID(#REF!,1,8)/1000/30*L21*J21</f>
        <v>#REF!</v>
      </c>
      <c r="N21" s="18">
        <v>360.21</v>
      </c>
      <c r="O21" s="19" t="s">
        <v>70</v>
      </c>
      <c r="P21" s="19" t="s">
        <v>71</v>
      </c>
    </row>
    <row r="22" s="2" customFormat="1" ht="17.1" customHeight="1" spans="1:16">
      <c r="A22" s="17">
        <v>20</v>
      </c>
      <c r="B22" s="17" t="s">
        <v>17</v>
      </c>
      <c r="C22" s="17" t="s">
        <v>86</v>
      </c>
      <c r="D22" s="17" t="s">
        <v>87</v>
      </c>
      <c r="E22" s="19" t="str">
        <f t="shared" si="1"/>
        <v>35012****20122275X</v>
      </c>
      <c r="F22" s="20">
        <v>42881</v>
      </c>
      <c r="G22" s="20">
        <v>43976</v>
      </c>
      <c r="H22" s="21">
        <v>43729</v>
      </c>
      <c r="I22" s="21">
        <v>43820</v>
      </c>
      <c r="J22" s="26">
        <f t="shared" si="0"/>
        <v>91</v>
      </c>
      <c r="K22" s="19">
        <v>50000</v>
      </c>
      <c r="L22" s="17">
        <v>50000</v>
      </c>
      <c r="M22" s="27" t="e">
        <f>MID(#REF!,1,8)/1000/30*L22*J22</f>
        <v>#REF!</v>
      </c>
      <c r="N22" s="18">
        <v>606.67</v>
      </c>
      <c r="O22" s="19" t="s">
        <v>65</v>
      </c>
      <c r="P22" s="19" t="s">
        <v>88</v>
      </c>
    </row>
    <row r="23" s="2" customFormat="1" ht="17.1" customHeight="1" spans="1:16">
      <c r="A23" s="17">
        <v>21</v>
      </c>
      <c r="B23" s="17" t="s">
        <v>46</v>
      </c>
      <c r="C23" s="17" t="s">
        <v>89</v>
      </c>
      <c r="D23" s="17" t="s">
        <v>90</v>
      </c>
      <c r="E23" s="19" t="str">
        <f t="shared" si="1"/>
        <v>35012****411225430</v>
      </c>
      <c r="F23" s="20">
        <v>43579</v>
      </c>
      <c r="G23" s="20">
        <v>43944</v>
      </c>
      <c r="H23" s="21">
        <v>43729</v>
      </c>
      <c r="I23" s="21">
        <v>43820</v>
      </c>
      <c r="J23" s="26">
        <f t="shared" si="0"/>
        <v>91</v>
      </c>
      <c r="K23" s="19">
        <v>30000</v>
      </c>
      <c r="L23" s="17">
        <v>30000</v>
      </c>
      <c r="M23" s="27" t="e">
        <f>MID(#REF!,1,8)/1000/30*L23*J23</f>
        <v>#REF!</v>
      </c>
      <c r="N23" s="18">
        <v>329.88</v>
      </c>
      <c r="O23" s="19" t="s">
        <v>49</v>
      </c>
      <c r="P23" s="19" t="s">
        <v>50</v>
      </c>
    </row>
    <row r="24" s="2" customFormat="1" ht="17.1" customHeight="1" spans="1:16">
      <c r="A24" s="17">
        <v>22</v>
      </c>
      <c r="B24" s="17" t="s">
        <v>77</v>
      </c>
      <c r="C24" s="17" t="s">
        <v>91</v>
      </c>
      <c r="D24" s="17" t="s">
        <v>92</v>
      </c>
      <c r="E24" s="19" t="str">
        <f t="shared" si="1"/>
        <v>35012****811034970</v>
      </c>
      <c r="F24" s="20">
        <v>43616</v>
      </c>
      <c r="G24" s="20">
        <v>43968</v>
      </c>
      <c r="H24" s="21">
        <v>43729</v>
      </c>
      <c r="I24" s="21">
        <v>43820</v>
      </c>
      <c r="J24" s="26">
        <f t="shared" si="0"/>
        <v>91</v>
      </c>
      <c r="K24" s="19">
        <v>0</v>
      </c>
      <c r="L24" s="17">
        <v>40000</v>
      </c>
      <c r="M24" s="27" t="e">
        <f>MID(#REF!,1,8)/1000/30*L24*J24</f>
        <v>#REF!</v>
      </c>
      <c r="N24" s="18">
        <v>439.83</v>
      </c>
      <c r="O24" s="19" t="s">
        <v>80</v>
      </c>
      <c r="P24" s="19" t="s">
        <v>81</v>
      </c>
    </row>
    <row r="25" s="2" customFormat="1" ht="17.1" customHeight="1" spans="1:16">
      <c r="A25" s="17">
        <v>23</v>
      </c>
      <c r="B25" s="17" t="s">
        <v>93</v>
      </c>
      <c r="C25" s="17" t="s">
        <v>94</v>
      </c>
      <c r="D25" s="17" t="s">
        <v>95</v>
      </c>
      <c r="E25" s="19" t="str">
        <f t="shared" si="1"/>
        <v>35012****204286038</v>
      </c>
      <c r="F25" s="20">
        <v>43642</v>
      </c>
      <c r="G25" s="20">
        <v>44007</v>
      </c>
      <c r="H25" s="21">
        <v>43729</v>
      </c>
      <c r="I25" s="21">
        <v>43820</v>
      </c>
      <c r="J25" s="26">
        <f t="shared" si="0"/>
        <v>91</v>
      </c>
      <c r="K25" s="19">
        <v>20000</v>
      </c>
      <c r="L25" s="17">
        <v>20000</v>
      </c>
      <c r="M25" s="27" t="e">
        <f>MID(#REF!,1,8)/1000/30*L25*J25</f>
        <v>#REF!</v>
      </c>
      <c r="N25" s="18">
        <v>219.92</v>
      </c>
      <c r="O25" s="19" t="s">
        <v>96</v>
      </c>
      <c r="P25" s="19" t="s">
        <v>97</v>
      </c>
    </row>
    <row r="26" s="2" customFormat="1" ht="17.1" customHeight="1" spans="1:16">
      <c r="A26" s="17">
        <v>24</v>
      </c>
      <c r="B26" s="17" t="s">
        <v>77</v>
      </c>
      <c r="C26" s="17" t="s">
        <v>98</v>
      </c>
      <c r="D26" s="17" t="s">
        <v>99</v>
      </c>
      <c r="E26" s="19" t="str">
        <f t="shared" si="1"/>
        <v>35012****009294972</v>
      </c>
      <c r="F26" s="20">
        <v>43041</v>
      </c>
      <c r="G26" s="20">
        <v>44136</v>
      </c>
      <c r="H26" s="21">
        <v>43729</v>
      </c>
      <c r="I26" s="21">
        <v>43820</v>
      </c>
      <c r="J26" s="26">
        <f t="shared" si="0"/>
        <v>91</v>
      </c>
      <c r="K26" s="19">
        <v>20000</v>
      </c>
      <c r="L26" s="17">
        <v>20000</v>
      </c>
      <c r="M26" s="27" t="e">
        <f>MID(#REF!,1,8)/1000/30*L26*J26</f>
        <v>#REF!</v>
      </c>
      <c r="N26" s="18">
        <v>240.14</v>
      </c>
      <c r="O26" s="19" t="s">
        <v>80</v>
      </c>
      <c r="P26" s="19" t="s">
        <v>81</v>
      </c>
    </row>
    <row r="27" s="2" customFormat="1" ht="17.1" customHeight="1" spans="1:16">
      <c r="A27" s="17">
        <v>25</v>
      </c>
      <c r="B27" s="17" t="s">
        <v>32</v>
      </c>
      <c r="C27" s="17" t="s">
        <v>100</v>
      </c>
      <c r="D27" s="17" t="s">
        <v>101</v>
      </c>
      <c r="E27" s="19" t="str">
        <f t="shared" si="1"/>
        <v>35012****80721205X</v>
      </c>
      <c r="F27" s="20">
        <v>42883</v>
      </c>
      <c r="G27" s="20">
        <v>43978</v>
      </c>
      <c r="H27" s="21">
        <v>43729</v>
      </c>
      <c r="I27" s="21">
        <v>43820</v>
      </c>
      <c r="J27" s="26">
        <f t="shared" si="0"/>
        <v>91</v>
      </c>
      <c r="K27" s="19">
        <v>50000</v>
      </c>
      <c r="L27" s="17">
        <v>50000</v>
      </c>
      <c r="M27" s="27" t="e">
        <f>MID(#REF!,1,8)/1000/30*L27*J27</f>
        <v>#REF!</v>
      </c>
      <c r="N27" s="18">
        <v>606.67</v>
      </c>
      <c r="O27" s="19" t="s">
        <v>35</v>
      </c>
      <c r="P27" s="19" t="s">
        <v>36</v>
      </c>
    </row>
    <row r="28" s="2" customFormat="1" ht="17.1" customHeight="1" spans="1:16">
      <c r="A28" s="17">
        <v>26</v>
      </c>
      <c r="B28" s="17" t="s">
        <v>102</v>
      </c>
      <c r="C28" s="17" t="s">
        <v>103</v>
      </c>
      <c r="D28" s="17" t="s">
        <v>104</v>
      </c>
      <c r="E28" s="19" t="str">
        <f t="shared" si="1"/>
        <v>35012****601041334</v>
      </c>
      <c r="F28" s="20">
        <v>42882</v>
      </c>
      <c r="G28" s="20">
        <v>43977</v>
      </c>
      <c r="H28" s="21">
        <v>43729</v>
      </c>
      <c r="I28" s="21">
        <v>43820</v>
      </c>
      <c r="J28" s="26">
        <f t="shared" si="0"/>
        <v>91</v>
      </c>
      <c r="K28" s="19">
        <v>50000</v>
      </c>
      <c r="L28" s="17">
        <v>50000</v>
      </c>
      <c r="M28" s="27" t="e">
        <f>MID(#REF!,1,8)/1000/30*L28*J28</f>
        <v>#REF!</v>
      </c>
      <c r="N28" s="18">
        <v>606.67</v>
      </c>
      <c r="O28" s="19" t="s">
        <v>105</v>
      </c>
      <c r="P28" s="19" t="s">
        <v>106</v>
      </c>
    </row>
    <row r="29" s="2" customFormat="1" ht="17.1" customHeight="1" spans="1:16">
      <c r="A29" s="17">
        <v>27</v>
      </c>
      <c r="B29" s="17" t="s">
        <v>22</v>
      </c>
      <c r="C29" s="17" t="s">
        <v>107</v>
      </c>
      <c r="D29" s="17" t="s">
        <v>108</v>
      </c>
      <c r="E29" s="19" t="str">
        <f t="shared" si="1"/>
        <v>35012****311054529</v>
      </c>
      <c r="F29" s="20">
        <v>43041</v>
      </c>
      <c r="G29" s="20">
        <v>44136</v>
      </c>
      <c r="H29" s="21">
        <v>43729</v>
      </c>
      <c r="I29" s="21">
        <v>43820</v>
      </c>
      <c r="J29" s="26">
        <f t="shared" si="0"/>
        <v>91</v>
      </c>
      <c r="K29" s="19">
        <v>30000</v>
      </c>
      <c r="L29" s="17">
        <v>30000</v>
      </c>
      <c r="M29" s="27" t="e">
        <f>MID(#REF!,1,8)/1000/30*L29*J29</f>
        <v>#REF!</v>
      </c>
      <c r="N29" s="18">
        <v>360.21</v>
      </c>
      <c r="O29" s="19" t="s">
        <v>25</v>
      </c>
      <c r="P29" s="19" t="s">
        <v>109</v>
      </c>
    </row>
    <row r="30" s="2" customFormat="1" ht="17.1" customHeight="1" spans="1:16">
      <c r="A30" s="17">
        <v>28</v>
      </c>
      <c r="B30" s="17" t="s">
        <v>110</v>
      </c>
      <c r="C30" s="17" t="s">
        <v>111</v>
      </c>
      <c r="D30" s="17" t="s">
        <v>112</v>
      </c>
      <c r="E30" s="19" t="str">
        <f t="shared" si="1"/>
        <v>35012****209186461</v>
      </c>
      <c r="F30" s="20">
        <v>42880</v>
      </c>
      <c r="G30" s="20">
        <v>43975</v>
      </c>
      <c r="H30" s="21">
        <v>43729</v>
      </c>
      <c r="I30" s="21">
        <v>43820</v>
      </c>
      <c r="J30" s="26">
        <f t="shared" si="0"/>
        <v>91</v>
      </c>
      <c r="K30" s="19">
        <v>20000</v>
      </c>
      <c r="L30" s="17">
        <v>20000</v>
      </c>
      <c r="M30" s="27" t="e">
        <f>MID(#REF!,1,8)/1000/30*L30*J30</f>
        <v>#REF!</v>
      </c>
      <c r="N30" s="18">
        <v>242.67</v>
      </c>
      <c r="O30" s="19" t="s">
        <v>113</v>
      </c>
      <c r="P30" s="19" t="s">
        <v>114</v>
      </c>
    </row>
    <row r="31" s="2" customFormat="1" ht="17.1" customHeight="1" spans="1:16">
      <c r="A31" s="17">
        <v>29</v>
      </c>
      <c r="B31" s="17" t="s">
        <v>27</v>
      </c>
      <c r="C31" s="17" t="s">
        <v>115</v>
      </c>
      <c r="D31" s="17" t="s">
        <v>116</v>
      </c>
      <c r="E31" s="19" t="str">
        <f t="shared" si="1"/>
        <v>35012****304041009</v>
      </c>
      <c r="F31" s="20">
        <v>43000</v>
      </c>
      <c r="G31" s="20">
        <v>44095</v>
      </c>
      <c r="H31" s="21">
        <v>43729</v>
      </c>
      <c r="I31" s="21">
        <v>43820</v>
      </c>
      <c r="J31" s="26">
        <f t="shared" si="0"/>
        <v>91</v>
      </c>
      <c r="K31" s="19">
        <v>30000</v>
      </c>
      <c r="L31" s="17">
        <v>30000</v>
      </c>
      <c r="M31" s="27" t="e">
        <f>MID(#REF!,1,8)/1000/30*L31*J31</f>
        <v>#REF!</v>
      </c>
      <c r="N31" s="18">
        <v>360.21</v>
      </c>
      <c r="O31" s="19" t="s">
        <v>30</v>
      </c>
      <c r="P31" s="19" t="s">
        <v>55</v>
      </c>
    </row>
    <row r="32" s="2" customFormat="1" ht="17.1" customHeight="1" spans="1:16">
      <c r="A32" s="17">
        <v>30</v>
      </c>
      <c r="B32" s="17" t="s">
        <v>22</v>
      </c>
      <c r="C32" s="17" t="s">
        <v>117</v>
      </c>
      <c r="D32" s="17" t="s">
        <v>118</v>
      </c>
      <c r="E32" s="19" t="str">
        <f t="shared" si="1"/>
        <v>35012****90313451X</v>
      </c>
      <c r="F32" s="20">
        <v>42881</v>
      </c>
      <c r="G32" s="20">
        <v>43976</v>
      </c>
      <c r="H32" s="21">
        <v>43729</v>
      </c>
      <c r="I32" s="21">
        <v>43820</v>
      </c>
      <c r="J32" s="26">
        <f t="shared" si="0"/>
        <v>91</v>
      </c>
      <c r="K32" s="19">
        <v>5000</v>
      </c>
      <c r="L32" s="17">
        <v>5000</v>
      </c>
      <c r="M32" s="27" t="e">
        <f>MID(#REF!,1,8)/1000/30*L32*J32</f>
        <v>#REF!</v>
      </c>
      <c r="N32" s="18">
        <v>60.67</v>
      </c>
      <c r="O32" s="19" t="s">
        <v>25</v>
      </c>
      <c r="P32" s="19" t="s">
        <v>26</v>
      </c>
    </row>
    <row r="33" s="2" customFormat="1" ht="17.1" customHeight="1" spans="1:16">
      <c r="A33" s="17">
        <v>31</v>
      </c>
      <c r="B33" s="17" t="s">
        <v>22</v>
      </c>
      <c r="C33" s="17" t="s">
        <v>119</v>
      </c>
      <c r="D33" s="17" t="s">
        <v>120</v>
      </c>
      <c r="E33" s="19" t="str">
        <f t="shared" si="1"/>
        <v>35012****809124518</v>
      </c>
      <c r="F33" s="20">
        <v>42877</v>
      </c>
      <c r="G33" s="20">
        <v>43972</v>
      </c>
      <c r="H33" s="21">
        <v>43729</v>
      </c>
      <c r="I33" s="21">
        <v>43820</v>
      </c>
      <c r="J33" s="26">
        <f t="shared" si="0"/>
        <v>91</v>
      </c>
      <c r="K33" s="19">
        <v>30000</v>
      </c>
      <c r="L33" s="17">
        <v>30000</v>
      </c>
      <c r="M33" s="27" t="e">
        <f>MID(#REF!,1,8)/1000/30*L33*J33</f>
        <v>#REF!</v>
      </c>
      <c r="N33" s="18">
        <v>364</v>
      </c>
      <c r="O33" s="19" t="s">
        <v>25</v>
      </c>
      <c r="P33" s="19" t="s">
        <v>109</v>
      </c>
    </row>
    <row r="34" s="2" customFormat="1" ht="17.1" customHeight="1" spans="1:16">
      <c r="A34" s="17">
        <v>32</v>
      </c>
      <c r="B34" s="17" t="s">
        <v>102</v>
      </c>
      <c r="C34" s="17" t="s">
        <v>121</v>
      </c>
      <c r="D34" s="17" t="s">
        <v>122</v>
      </c>
      <c r="E34" s="19" t="str">
        <f t="shared" si="1"/>
        <v>35012****510041396</v>
      </c>
      <c r="F34" s="20">
        <v>42881</v>
      </c>
      <c r="G34" s="20">
        <v>43976</v>
      </c>
      <c r="H34" s="21">
        <v>43729</v>
      </c>
      <c r="I34" s="21">
        <v>43820</v>
      </c>
      <c r="J34" s="26">
        <f t="shared" si="0"/>
        <v>91</v>
      </c>
      <c r="K34" s="19">
        <v>50000</v>
      </c>
      <c r="L34" s="17">
        <v>50000</v>
      </c>
      <c r="M34" s="27" t="e">
        <f>MID(#REF!,1,8)/1000/30*L34*J34</f>
        <v>#REF!</v>
      </c>
      <c r="N34" s="18">
        <v>606.67</v>
      </c>
      <c r="O34" s="19" t="s">
        <v>105</v>
      </c>
      <c r="P34" s="19" t="s">
        <v>106</v>
      </c>
    </row>
    <row r="35" s="2" customFormat="1" ht="17.1" customHeight="1" spans="1:16">
      <c r="A35" s="17">
        <v>33</v>
      </c>
      <c r="B35" s="17" t="s">
        <v>17</v>
      </c>
      <c r="C35" s="17" t="s">
        <v>123</v>
      </c>
      <c r="D35" s="17" t="s">
        <v>124</v>
      </c>
      <c r="E35" s="19" t="str">
        <f t="shared" si="1"/>
        <v>35012****909172773</v>
      </c>
      <c r="F35" s="20">
        <v>42882</v>
      </c>
      <c r="G35" s="20">
        <v>43977</v>
      </c>
      <c r="H35" s="21">
        <v>43729</v>
      </c>
      <c r="I35" s="21">
        <v>43820</v>
      </c>
      <c r="J35" s="26">
        <f t="shared" si="0"/>
        <v>91</v>
      </c>
      <c r="K35" s="19">
        <v>30000</v>
      </c>
      <c r="L35" s="17">
        <v>30000</v>
      </c>
      <c r="M35" s="27" t="e">
        <f>MID(#REF!,1,8)/1000/30*L35*J35</f>
        <v>#REF!</v>
      </c>
      <c r="N35" s="18">
        <v>364</v>
      </c>
      <c r="O35" s="19" t="s">
        <v>20</v>
      </c>
      <c r="P35" s="19" t="s">
        <v>21</v>
      </c>
    </row>
    <row r="36" s="2" customFormat="1" ht="17.1" customHeight="1" spans="1:16">
      <c r="A36" s="17">
        <v>34</v>
      </c>
      <c r="B36" s="17" t="s">
        <v>22</v>
      </c>
      <c r="C36" s="17" t="s">
        <v>125</v>
      </c>
      <c r="D36" s="17" t="s">
        <v>126</v>
      </c>
      <c r="E36" s="19" t="str">
        <f t="shared" si="1"/>
        <v>35012****702234519</v>
      </c>
      <c r="F36" s="20">
        <v>42881</v>
      </c>
      <c r="G36" s="20">
        <v>43976</v>
      </c>
      <c r="H36" s="21">
        <v>43729</v>
      </c>
      <c r="I36" s="21">
        <v>43820</v>
      </c>
      <c r="J36" s="26">
        <f t="shared" si="0"/>
        <v>91</v>
      </c>
      <c r="K36" s="19">
        <v>30000</v>
      </c>
      <c r="L36" s="17">
        <v>30000</v>
      </c>
      <c r="M36" s="27" t="e">
        <f>MID(#REF!,1,8)/1000/30*L36*J36</f>
        <v>#REF!</v>
      </c>
      <c r="N36" s="18">
        <v>364</v>
      </c>
      <c r="O36" s="19" t="s">
        <v>25</v>
      </c>
      <c r="P36" s="19" t="s">
        <v>109</v>
      </c>
    </row>
    <row r="37" s="2" customFormat="1" ht="17.1" customHeight="1" spans="1:16">
      <c r="A37" s="17">
        <v>35</v>
      </c>
      <c r="B37" s="17" t="s">
        <v>32</v>
      </c>
      <c r="C37" s="17" t="s">
        <v>127</v>
      </c>
      <c r="D37" s="17" t="s">
        <v>128</v>
      </c>
      <c r="E37" s="19" t="str">
        <f t="shared" si="1"/>
        <v>36028****109052149</v>
      </c>
      <c r="F37" s="20">
        <v>42882</v>
      </c>
      <c r="G37" s="20">
        <v>43977</v>
      </c>
      <c r="H37" s="21">
        <v>43729</v>
      </c>
      <c r="I37" s="21">
        <v>43820</v>
      </c>
      <c r="J37" s="26">
        <f t="shared" si="0"/>
        <v>91</v>
      </c>
      <c r="K37" s="19">
        <v>30000</v>
      </c>
      <c r="L37" s="17">
        <v>20000</v>
      </c>
      <c r="M37" s="27" t="e">
        <f>MID(#REF!,1,8)/1000/30*L37*J37</f>
        <v>#REF!</v>
      </c>
      <c r="N37" s="18">
        <v>242.67</v>
      </c>
      <c r="O37" s="19" t="s">
        <v>35</v>
      </c>
      <c r="P37" s="19" t="s">
        <v>74</v>
      </c>
    </row>
    <row r="38" s="2" customFormat="1" ht="17.1" customHeight="1" spans="1:16">
      <c r="A38" s="17">
        <v>36</v>
      </c>
      <c r="B38" s="17" t="s">
        <v>17</v>
      </c>
      <c r="C38" s="17" t="s">
        <v>129</v>
      </c>
      <c r="D38" s="17" t="s">
        <v>130</v>
      </c>
      <c r="E38" s="19" t="str">
        <f t="shared" si="1"/>
        <v>35012****607072750</v>
      </c>
      <c r="F38" s="20">
        <v>42882</v>
      </c>
      <c r="G38" s="20">
        <v>43977</v>
      </c>
      <c r="H38" s="21">
        <v>43729</v>
      </c>
      <c r="I38" s="21">
        <v>43820</v>
      </c>
      <c r="J38" s="26">
        <f t="shared" si="0"/>
        <v>91</v>
      </c>
      <c r="K38" s="19">
        <v>10000</v>
      </c>
      <c r="L38" s="17">
        <v>10000</v>
      </c>
      <c r="M38" s="27" t="e">
        <f>MID(#REF!,1,8)/1000/30*L38*J38</f>
        <v>#REF!</v>
      </c>
      <c r="N38" s="18">
        <v>121.33</v>
      </c>
      <c r="O38" s="19" t="s">
        <v>65</v>
      </c>
      <c r="P38" s="19" t="s">
        <v>66</v>
      </c>
    </row>
    <row r="39" s="2" customFormat="1" ht="17.1" customHeight="1" spans="1:16">
      <c r="A39" s="17">
        <v>37</v>
      </c>
      <c r="B39" s="17" t="s">
        <v>22</v>
      </c>
      <c r="C39" s="17" t="s">
        <v>131</v>
      </c>
      <c r="D39" s="17" t="s">
        <v>132</v>
      </c>
      <c r="E39" s="19" t="str">
        <f t="shared" si="1"/>
        <v>35012****507184514</v>
      </c>
      <c r="F39" s="20">
        <v>42883</v>
      </c>
      <c r="G39" s="20">
        <v>43978</v>
      </c>
      <c r="H39" s="21">
        <v>43729</v>
      </c>
      <c r="I39" s="21">
        <v>43820</v>
      </c>
      <c r="J39" s="26">
        <f t="shared" si="0"/>
        <v>91</v>
      </c>
      <c r="K39" s="19">
        <v>30000</v>
      </c>
      <c r="L39" s="17">
        <v>30000</v>
      </c>
      <c r="M39" s="27" t="e">
        <f>MID(#REF!,1,8)/1000/30*L39*J39</f>
        <v>#REF!</v>
      </c>
      <c r="N39" s="18">
        <v>364</v>
      </c>
      <c r="O39" s="19" t="s">
        <v>25</v>
      </c>
      <c r="P39" s="19" t="s">
        <v>26</v>
      </c>
    </row>
    <row r="40" s="2" customFormat="1" ht="17.1" customHeight="1" spans="1:16">
      <c r="A40" s="17">
        <v>38</v>
      </c>
      <c r="B40" s="17" t="s">
        <v>22</v>
      </c>
      <c r="C40" s="17" t="s">
        <v>133</v>
      </c>
      <c r="D40" s="17" t="s">
        <v>134</v>
      </c>
      <c r="E40" s="19" t="str">
        <f t="shared" si="1"/>
        <v>35012****51115462X</v>
      </c>
      <c r="F40" s="20">
        <v>43182</v>
      </c>
      <c r="G40" s="20">
        <v>43912</v>
      </c>
      <c r="H40" s="21">
        <v>43729</v>
      </c>
      <c r="I40" s="21">
        <v>43820</v>
      </c>
      <c r="J40" s="26">
        <f t="shared" si="0"/>
        <v>91</v>
      </c>
      <c r="K40" s="19">
        <v>30000</v>
      </c>
      <c r="L40" s="17">
        <v>30000</v>
      </c>
      <c r="M40" s="27" t="e">
        <f>MID(#REF!,1,8)/1000/30*L40*J40</f>
        <v>#REF!</v>
      </c>
      <c r="N40" s="18">
        <v>360.21</v>
      </c>
      <c r="O40" s="19" t="s">
        <v>25</v>
      </c>
      <c r="P40" s="19" t="s">
        <v>109</v>
      </c>
    </row>
    <row r="41" s="2" customFormat="1" ht="17.1" customHeight="1" spans="1:16">
      <c r="A41" s="17">
        <v>39</v>
      </c>
      <c r="B41" s="17" t="s">
        <v>17</v>
      </c>
      <c r="C41" s="17" t="s">
        <v>135</v>
      </c>
      <c r="D41" s="17" t="s">
        <v>136</v>
      </c>
      <c r="E41" s="19" t="str">
        <f t="shared" si="1"/>
        <v>35012****70324286X</v>
      </c>
      <c r="F41" s="20">
        <v>43043</v>
      </c>
      <c r="G41" s="20">
        <v>44138</v>
      </c>
      <c r="H41" s="21">
        <v>43729</v>
      </c>
      <c r="I41" s="21">
        <v>43820</v>
      </c>
      <c r="J41" s="26">
        <f t="shared" si="0"/>
        <v>91</v>
      </c>
      <c r="K41" s="19">
        <v>10000</v>
      </c>
      <c r="L41" s="17">
        <v>10000</v>
      </c>
      <c r="M41" s="27" t="e">
        <f>MID(#REF!,1,8)/1000/30*L41*J41</f>
        <v>#REF!</v>
      </c>
      <c r="N41" s="18">
        <v>120.07</v>
      </c>
      <c r="O41" s="19" t="s">
        <v>20</v>
      </c>
      <c r="P41" s="19" t="s">
        <v>21</v>
      </c>
    </row>
    <row r="42" s="2" customFormat="1" ht="17.1" customHeight="1" spans="1:16">
      <c r="A42" s="17">
        <v>40</v>
      </c>
      <c r="B42" s="17" t="s">
        <v>102</v>
      </c>
      <c r="C42" s="17" t="s">
        <v>137</v>
      </c>
      <c r="D42" s="17" t="s">
        <v>138</v>
      </c>
      <c r="E42" s="19" t="str">
        <f t="shared" si="1"/>
        <v>35012****907151391</v>
      </c>
      <c r="F42" s="20">
        <v>43043</v>
      </c>
      <c r="G42" s="20">
        <v>44138</v>
      </c>
      <c r="H42" s="21">
        <v>43729</v>
      </c>
      <c r="I42" s="21">
        <v>43820</v>
      </c>
      <c r="J42" s="26">
        <f t="shared" si="0"/>
        <v>91</v>
      </c>
      <c r="K42" s="19">
        <v>5000</v>
      </c>
      <c r="L42" s="17">
        <v>5000</v>
      </c>
      <c r="M42" s="27" t="e">
        <f>MID(#REF!,1,8)/1000/30*L42*J42</f>
        <v>#REF!</v>
      </c>
      <c r="N42" s="18">
        <v>60.03</v>
      </c>
      <c r="O42" s="19" t="s">
        <v>105</v>
      </c>
      <c r="P42" s="19" t="s">
        <v>106</v>
      </c>
    </row>
    <row r="43" s="2" customFormat="1" ht="17.1" customHeight="1" spans="1:16">
      <c r="A43" s="17">
        <v>41</v>
      </c>
      <c r="B43" s="17" t="s">
        <v>46</v>
      </c>
      <c r="C43" s="17" t="s">
        <v>139</v>
      </c>
      <c r="D43" s="17" t="s">
        <v>140</v>
      </c>
      <c r="E43" s="19" t="str">
        <f t="shared" si="1"/>
        <v>35012****901035539</v>
      </c>
      <c r="F43" s="20">
        <v>43280</v>
      </c>
      <c r="G43" s="20">
        <v>44010</v>
      </c>
      <c r="H43" s="21">
        <v>43729</v>
      </c>
      <c r="I43" s="21">
        <v>43820</v>
      </c>
      <c r="J43" s="26">
        <f t="shared" si="0"/>
        <v>91</v>
      </c>
      <c r="K43" s="19">
        <v>5000</v>
      </c>
      <c r="L43" s="17">
        <v>5000</v>
      </c>
      <c r="M43" s="27" t="e">
        <f>MID(#REF!,1,8)/1000/30*L43*J43</f>
        <v>#REF!</v>
      </c>
      <c r="N43" s="18">
        <v>60.03</v>
      </c>
      <c r="O43" s="19" t="s">
        <v>49</v>
      </c>
      <c r="P43" s="19" t="s">
        <v>50</v>
      </c>
    </row>
    <row r="44" s="2" customFormat="1" ht="17.1" customHeight="1" spans="1:16">
      <c r="A44" s="17">
        <v>42</v>
      </c>
      <c r="B44" s="17" t="s">
        <v>39</v>
      </c>
      <c r="C44" s="17" t="s">
        <v>141</v>
      </c>
      <c r="D44" s="17" t="s">
        <v>142</v>
      </c>
      <c r="E44" s="19" t="str">
        <f t="shared" si="1"/>
        <v>35012****502053916</v>
      </c>
      <c r="F44" s="20">
        <v>43245</v>
      </c>
      <c r="G44" s="20">
        <v>43975</v>
      </c>
      <c r="H44" s="21">
        <v>43729</v>
      </c>
      <c r="I44" s="21">
        <v>43820</v>
      </c>
      <c r="J44" s="26">
        <f t="shared" si="0"/>
        <v>91</v>
      </c>
      <c r="K44" s="19">
        <v>50000</v>
      </c>
      <c r="L44" s="17">
        <v>50000</v>
      </c>
      <c r="M44" s="27" t="e">
        <f>MID(#REF!,1,8)/1000/30*L44*J44</f>
        <v>#REF!</v>
      </c>
      <c r="N44" s="18">
        <v>600.35</v>
      </c>
      <c r="O44" s="19" t="s">
        <v>42</v>
      </c>
      <c r="P44" s="19" t="s">
        <v>43</v>
      </c>
    </row>
    <row r="45" s="2" customFormat="1" ht="17.1" customHeight="1" spans="1:16">
      <c r="A45" s="17">
        <v>43</v>
      </c>
      <c r="B45" s="17" t="s">
        <v>77</v>
      </c>
      <c r="C45" s="17" t="s">
        <v>143</v>
      </c>
      <c r="D45" s="17" t="s">
        <v>144</v>
      </c>
      <c r="E45" s="19" t="str">
        <f t="shared" si="1"/>
        <v>35012****812075074</v>
      </c>
      <c r="F45" s="20">
        <v>43600</v>
      </c>
      <c r="G45" s="20">
        <v>43965</v>
      </c>
      <c r="H45" s="21">
        <v>43729</v>
      </c>
      <c r="I45" s="21">
        <v>43820</v>
      </c>
      <c r="J45" s="26">
        <f t="shared" si="0"/>
        <v>91</v>
      </c>
      <c r="K45" s="19">
        <v>48000</v>
      </c>
      <c r="L45" s="17">
        <v>48000</v>
      </c>
      <c r="M45" s="27" t="e">
        <f>MID(#REF!,1,8)/1000/30*L45*J45</f>
        <v>#REF!</v>
      </c>
      <c r="N45" s="18">
        <v>527.8</v>
      </c>
      <c r="O45" s="19" t="s">
        <v>80</v>
      </c>
      <c r="P45" s="19" t="s">
        <v>145</v>
      </c>
    </row>
    <row r="46" s="2" customFormat="1" ht="17.1" customHeight="1" spans="1:16">
      <c r="A46" s="17">
        <v>44</v>
      </c>
      <c r="B46" s="17" t="s">
        <v>77</v>
      </c>
      <c r="C46" s="17" t="s">
        <v>146</v>
      </c>
      <c r="D46" s="17" t="s">
        <v>147</v>
      </c>
      <c r="E46" s="19" t="str">
        <f t="shared" si="1"/>
        <v>35012****801015105</v>
      </c>
      <c r="F46" s="20">
        <v>43610</v>
      </c>
      <c r="G46" s="20">
        <v>43974</v>
      </c>
      <c r="H46" s="21">
        <v>43729</v>
      </c>
      <c r="I46" s="21">
        <v>43820</v>
      </c>
      <c r="J46" s="26">
        <f t="shared" si="0"/>
        <v>91</v>
      </c>
      <c r="K46" s="19">
        <v>40000</v>
      </c>
      <c r="L46" s="17">
        <v>40000</v>
      </c>
      <c r="M46" s="27" t="e">
        <f>MID(#REF!,1,8)/1000/30*L46*J46</f>
        <v>#REF!</v>
      </c>
      <c r="N46" s="18">
        <v>439.83</v>
      </c>
      <c r="O46" s="19" t="s">
        <v>80</v>
      </c>
      <c r="P46" s="19" t="s">
        <v>81</v>
      </c>
    </row>
    <row r="47" s="2" customFormat="1" ht="17.1" customHeight="1" spans="1:16">
      <c r="A47" s="17">
        <v>45</v>
      </c>
      <c r="B47" s="17" t="s">
        <v>77</v>
      </c>
      <c r="C47" s="17" t="s">
        <v>148</v>
      </c>
      <c r="D47" s="17" t="s">
        <v>149</v>
      </c>
      <c r="E47" s="19" t="str">
        <f t="shared" si="1"/>
        <v>35012****303094971</v>
      </c>
      <c r="F47" s="20">
        <v>43522</v>
      </c>
      <c r="G47" s="20">
        <v>43886</v>
      </c>
      <c r="H47" s="21">
        <v>43729</v>
      </c>
      <c r="I47" s="21">
        <v>43820</v>
      </c>
      <c r="J47" s="26">
        <f t="shared" si="0"/>
        <v>91</v>
      </c>
      <c r="K47" s="19">
        <v>50000</v>
      </c>
      <c r="L47" s="17">
        <v>50000</v>
      </c>
      <c r="M47" s="27" t="e">
        <f>MID(#REF!,1,8)/1000/30*L47*J47</f>
        <v>#REF!</v>
      </c>
      <c r="N47" s="18">
        <v>549.79</v>
      </c>
      <c r="O47" s="19" t="s">
        <v>80</v>
      </c>
      <c r="P47" s="19" t="s">
        <v>81</v>
      </c>
    </row>
    <row r="48" s="2" customFormat="1" ht="17.1" customHeight="1" spans="1:16">
      <c r="A48" s="17">
        <v>46</v>
      </c>
      <c r="B48" s="17" t="s">
        <v>39</v>
      </c>
      <c r="C48" s="17" t="s">
        <v>150</v>
      </c>
      <c r="D48" s="17" t="s">
        <v>151</v>
      </c>
      <c r="E48" s="19" t="str">
        <f t="shared" si="1"/>
        <v>35012****402064014</v>
      </c>
      <c r="F48" s="20">
        <v>43242</v>
      </c>
      <c r="G48" s="20">
        <v>43972</v>
      </c>
      <c r="H48" s="21">
        <v>43729</v>
      </c>
      <c r="I48" s="21">
        <v>43820</v>
      </c>
      <c r="J48" s="26">
        <f t="shared" si="0"/>
        <v>91</v>
      </c>
      <c r="K48" s="19">
        <v>20000</v>
      </c>
      <c r="L48" s="17">
        <v>20000</v>
      </c>
      <c r="M48" s="27" t="e">
        <f>MID(#REF!,1,8)/1000/30*L48*J48</f>
        <v>#REF!</v>
      </c>
      <c r="N48" s="18">
        <v>240.14</v>
      </c>
      <c r="O48" s="19" t="s">
        <v>42</v>
      </c>
      <c r="P48" s="19" t="s">
        <v>152</v>
      </c>
    </row>
    <row r="49" s="2" customFormat="1" ht="17.1" customHeight="1" spans="1:16">
      <c r="A49" s="17">
        <v>47</v>
      </c>
      <c r="B49" s="17" t="s">
        <v>46</v>
      </c>
      <c r="C49" s="17" t="s">
        <v>153</v>
      </c>
      <c r="D49" s="17" t="s">
        <v>154</v>
      </c>
      <c r="E49" s="19" t="str">
        <f t="shared" si="1"/>
        <v>35012****403275438</v>
      </c>
      <c r="F49" s="20">
        <v>43252</v>
      </c>
      <c r="G49" s="20">
        <v>43981</v>
      </c>
      <c r="H49" s="21">
        <v>43729</v>
      </c>
      <c r="I49" s="21">
        <v>43820</v>
      </c>
      <c r="J49" s="26">
        <f t="shared" si="0"/>
        <v>91</v>
      </c>
      <c r="K49" s="19">
        <v>30000</v>
      </c>
      <c r="L49" s="17">
        <v>30000</v>
      </c>
      <c r="M49" s="27" t="e">
        <f>MID(#REF!,1,8)/1000/30*L49*J49</f>
        <v>#REF!</v>
      </c>
      <c r="N49" s="18">
        <v>360.21</v>
      </c>
      <c r="O49" s="19" t="s">
        <v>49</v>
      </c>
      <c r="P49" s="19" t="s">
        <v>155</v>
      </c>
    </row>
    <row r="50" s="2" customFormat="1" ht="17.1" customHeight="1" spans="1:16">
      <c r="A50" s="17">
        <v>48</v>
      </c>
      <c r="B50" s="17" t="s">
        <v>77</v>
      </c>
      <c r="C50" s="17" t="s">
        <v>156</v>
      </c>
      <c r="D50" s="17" t="s">
        <v>157</v>
      </c>
      <c r="E50" s="19" t="str">
        <f t="shared" si="1"/>
        <v>35012****804084983</v>
      </c>
      <c r="F50" s="20">
        <v>43044</v>
      </c>
      <c r="G50" s="20">
        <v>44139</v>
      </c>
      <c r="H50" s="21">
        <v>43729</v>
      </c>
      <c r="I50" s="21">
        <v>43820</v>
      </c>
      <c r="J50" s="26">
        <f t="shared" si="0"/>
        <v>91</v>
      </c>
      <c r="K50" s="19">
        <v>2000</v>
      </c>
      <c r="L50" s="17">
        <v>2000</v>
      </c>
      <c r="M50" s="27" t="e">
        <f>MID(#REF!,1,8)/1000/30*L50*J50</f>
        <v>#REF!</v>
      </c>
      <c r="N50" s="18">
        <v>24.01</v>
      </c>
      <c r="O50" s="19" t="s">
        <v>80</v>
      </c>
      <c r="P50" s="19" t="s">
        <v>145</v>
      </c>
    </row>
    <row r="51" s="2" customFormat="1" ht="17.1" customHeight="1" spans="1:16">
      <c r="A51" s="17">
        <v>49</v>
      </c>
      <c r="B51" s="17" t="s">
        <v>27</v>
      </c>
      <c r="C51" s="17" t="s">
        <v>158</v>
      </c>
      <c r="D51" s="17" t="s">
        <v>159</v>
      </c>
      <c r="E51" s="19" t="str">
        <f t="shared" si="1"/>
        <v>35012****605101078</v>
      </c>
      <c r="F51" s="20">
        <v>42882</v>
      </c>
      <c r="G51" s="20">
        <v>43977</v>
      </c>
      <c r="H51" s="21">
        <v>43729</v>
      </c>
      <c r="I51" s="21">
        <v>43820</v>
      </c>
      <c r="J51" s="26">
        <f t="shared" si="0"/>
        <v>91</v>
      </c>
      <c r="K51" s="19">
        <v>30000</v>
      </c>
      <c r="L51" s="17">
        <v>30000</v>
      </c>
      <c r="M51" s="27" t="e">
        <f>MID(#REF!,1,8)/1000/30*L51*J51</f>
        <v>#REF!</v>
      </c>
      <c r="N51" s="18">
        <v>364</v>
      </c>
      <c r="O51" s="19" t="s">
        <v>30</v>
      </c>
      <c r="P51" s="19" t="s">
        <v>31</v>
      </c>
    </row>
    <row r="52" s="2" customFormat="1" ht="17.1" customHeight="1" spans="1:16">
      <c r="A52" s="17">
        <v>50</v>
      </c>
      <c r="B52" s="17" t="s">
        <v>58</v>
      </c>
      <c r="C52" s="17" t="s">
        <v>160</v>
      </c>
      <c r="D52" s="17" t="s">
        <v>161</v>
      </c>
      <c r="E52" s="19" t="str">
        <f t="shared" si="1"/>
        <v>35012****001033714</v>
      </c>
      <c r="F52" s="20">
        <v>42883</v>
      </c>
      <c r="G52" s="20">
        <v>43978</v>
      </c>
      <c r="H52" s="21">
        <v>43729</v>
      </c>
      <c r="I52" s="21">
        <v>43820</v>
      </c>
      <c r="J52" s="26">
        <f t="shared" si="0"/>
        <v>91</v>
      </c>
      <c r="K52" s="19">
        <v>30000</v>
      </c>
      <c r="L52" s="17">
        <v>30000</v>
      </c>
      <c r="M52" s="27" t="e">
        <f>MID(#REF!,1,8)/1000/30*L52*J52</f>
        <v>#REF!</v>
      </c>
      <c r="N52" s="18">
        <v>364</v>
      </c>
      <c r="O52" s="19" t="s">
        <v>61</v>
      </c>
      <c r="P52" s="19" t="s">
        <v>62</v>
      </c>
    </row>
    <row r="53" s="2" customFormat="1" ht="17.1" customHeight="1" spans="1:16">
      <c r="A53" s="17">
        <v>51</v>
      </c>
      <c r="B53" s="17" t="s">
        <v>102</v>
      </c>
      <c r="C53" s="17" t="s">
        <v>162</v>
      </c>
      <c r="D53" s="17" t="s">
        <v>163</v>
      </c>
      <c r="E53" s="19" t="str">
        <f t="shared" si="1"/>
        <v>35012****906072769</v>
      </c>
      <c r="F53" s="20">
        <v>42881</v>
      </c>
      <c r="G53" s="20">
        <v>43976</v>
      </c>
      <c r="H53" s="21">
        <v>43729</v>
      </c>
      <c r="I53" s="21">
        <v>43820</v>
      </c>
      <c r="J53" s="26">
        <f t="shared" si="0"/>
        <v>91</v>
      </c>
      <c r="K53" s="19">
        <v>50000</v>
      </c>
      <c r="L53" s="17">
        <v>50000</v>
      </c>
      <c r="M53" s="27" t="e">
        <f>MID(#REF!,1,8)/1000/30*L53*J53</f>
        <v>#REF!</v>
      </c>
      <c r="N53" s="18">
        <v>606.67</v>
      </c>
      <c r="O53" s="19" t="s">
        <v>105</v>
      </c>
      <c r="P53" s="19" t="s">
        <v>106</v>
      </c>
    </row>
    <row r="54" s="2" customFormat="1" ht="17.1" customHeight="1" spans="1:16">
      <c r="A54" s="17">
        <v>52</v>
      </c>
      <c r="B54" s="17" t="s">
        <v>17</v>
      </c>
      <c r="C54" s="17" t="s">
        <v>164</v>
      </c>
      <c r="D54" s="17" t="s">
        <v>165</v>
      </c>
      <c r="E54" s="19" t="str">
        <f t="shared" si="1"/>
        <v>35012****603092871</v>
      </c>
      <c r="F54" s="20">
        <v>42883</v>
      </c>
      <c r="G54" s="20">
        <v>43978</v>
      </c>
      <c r="H54" s="21">
        <v>43729</v>
      </c>
      <c r="I54" s="21">
        <v>43820</v>
      </c>
      <c r="J54" s="26">
        <f t="shared" si="0"/>
        <v>91</v>
      </c>
      <c r="K54" s="19">
        <v>30000</v>
      </c>
      <c r="L54" s="17">
        <v>30000</v>
      </c>
      <c r="M54" s="27" t="e">
        <f>MID(#REF!,1,8)/1000/30*L54*J54</f>
        <v>#REF!</v>
      </c>
      <c r="N54" s="18">
        <v>364</v>
      </c>
      <c r="O54" s="19" t="s">
        <v>65</v>
      </c>
      <c r="P54" s="19" t="s">
        <v>66</v>
      </c>
    </row>
    <row r="55" s="2" customFormat="1" ht="17.1" customHeight="1" spans="1:16">
      <c r="A55" s="17">
        <v>53</v>
      </c>
      <c r="B55" s="17" t="s">
        <v>17</v>
      </c>
      <c r="C55" s="17" t="s">
        <v>166</v>
      </c>
      <c r="D55" s="17" t="s">
        <v>167</v>
      </c>
      <c r="E55" s="19" t="str">
        <f t="shared" si="1"/>
        <v>35012****601072755</v>
      </c>
      <c r="F55" s="20">
        <v>42883</v>
      </c>
      <c r="G55" s="20">
        <v>43978</v>
      </c>
      <c r="H55" s="21">
        <v>43729</v>
      </c>
      <c r="I55" s="21">
        <v>43820</v>
      </c>
      <c r="J55" s="26">
        <f t="shared" si="0"/>
        <v>91</v>
      </c>
      <c r="K55" s="19">
        <v>10000</v>
      </c>
      <c r="L55" s="17">
        <v>10000</v>
      </c>
      <c r="M55" s="27" t="e">
        <f>MID(#REF!,1,8)/1000/30*L55*J55</f>
        <v>#REF!</v>
      </c>
      <c r="N55" s="18">
        <v>121.33</v>
      </c>
      <c r="O55" s="19" t="s">
        <v>65</v>
      </c>
      <c r="P55" s="19" t="s">
        <v>168</v>
      </c>
    </row>
    <row r="56" s="2" customFormat="1" ht="17.1" customHeight="1" spans="1:16">
      <c r="A56" s="17">
        <v>54</v>
      </c>
      <c r="B56" s="17" t="s">
        <v>58</v>
      </c>
      <c r="C56" s="17" t="s">
        <v>169</v>
      </c>
      <c r="D56" s="17" t="s">
        <v>170</v>
      </c>
      <c r="E56" s="19" t="str">
        <f t="shared" si="1"/>
        <v>35012****606103661</v>
      </c>
      <c r="F56" s="20">
        <v>42882</v>
      </c>
      <c r="G56" s="20">
        <v>43977</v>
      </c>
      <c r="H56" s="21">
        <v>43729</v>
      </c>
      <c r="I56" s="21">
        <v>43820</v>
      </c>
      <c r="J56" s="26">
        <f t="shared" si="0"/>
        <v>91</v>
      </c>
      <c r="K56" s="19">
        <v>50000</v>
      </c>
      <c r="L56" s="17">
        <v>50000</v>
      </c>
      <c r="M56" s="27" t="e">
        <f>MID(#REF!,1,8)/1000/30*L56*J56</f>
        <v>#REF!</v>
      </c>
      <c r="N56" s="18">
        <v>606.67</v>
      </c>
      <c r="O56" s="19" t="s">
        <v>61</v>
      </c>
      <c r="P56" s="19" t="s">
        <v>62</v>
      </c>
    </row>
    <row r="57" s="2" customFormat="1" ht="17.1" customHeight="1" spans="1:16">
      <c r="A57" s="17">
        <v>55</v>
      </c>
      <c r="B57" s="17" t="s">
        <v>27</v>
      </c>
      <c r="C57" s="17" t="s">
        <v>171</v>
      </c>
      <c r="D57" s="17" t="s">
        <v>172</v>
      </c>
      <c r="E57" s="19" t="str">
        <f t="shared" si="1"/>
        <v>51222****31206513X</v>
      </c>
      <c r="F57" s="20">
        <v>42879</v>
      </c>
      <c r="G57" s="20">
        <v>43974</v>
      </c>
      <c r="H57" s="21">
        <v>43729</v>
      </c>
      <c r="I57" s="21">
        <v>43820</v>
      </c>
      <c r="J57" s="26">
        <f t="shared" si="0"/>
        <v>91</v>
      </c>
      <c r="K57" s="19">
        <v>30000</v>
      </c>
      <c r="L57" s="17">
        <v>30000</v>
      </c>
      <c r="M57" s="27" t="e">
        <f>MID(#REF!,1,8)/1000/30*L57*J57</f>
        <v>#REF!</v>
      </c>
      <c r="N57" s="18">
        <v>364</v>
      </c>
      <c r="O57" s="19" t="s">
        <v>30</v>
      </c>
      <c r="P57" s="19" t="s">
        <v>55</v>
      </c>
    </row>
    <row r="58" s="2" customFormat="1" ht="17.1" customHeight="1" spans="1:16">
      <c r="A58" s="17">
        <v>56</v>
      </c>
      <c r="B58" s="17" t="s">
        <v>102</v>
      </c>
      <c r="C58" s="17" t="s">
        <v>173</v>
      </c>
      <c r="D58" s="17" t="s">
        <v>174</v>
      </c>
      <c r="E58" s="19" t="str">
        <f t="shared" si="1"/>
        <v>35012****111201330</v>
      </c>
      <c r="F58" s="20">
        <v>42881</v>
      </c>
      <c r="G58" s="20">
        <v>43976</v>
      </c>
      <c r="H58" s="21">
        <v>43729</v>
      </c>
      <c r="I58" s="21">
        <v>43820</v>
      </c>
      <c r="J58" s="26">
        <f t="shared" si="0"/>
        <v>91</v>
      </c>
      <c r="K58" s="19">
        <v>50000</v>
      </c>
      <c r="L58" s="17">
        <v>50000</v>
      </c>
      <c r="M58" s="27" t="e">
        <f>MID(#REF!,1,8)/1000/30*L58*J58</f>
        <v>#REF!</v>
      </c>
      <c r="N58" s="18">
        <v>606.67</v>
      </c>
      <c r="O58" s="19" t="s">
        <v>105</v>
      </c>
      <c r="P58" s="19" t="s">
        <v>175</v>
      </c>
    </row>
    <row r="59" s="2" customFormat="1" ht="17.1" customHeight="1" spans="1:16">
      <c r="A59" s="17">
        <v>57</v>
      </c>
      <c r="B59" s="17" t="s">
        <v>22</v>
      </c>
      <c r="C59" s="17" t="s">
        <v>176</v>
      </c>
      <c r="D59" s="17" t="s">
        <v>177</v>
      </c>
      <c r="E59" s="19" t="str">
        <f t="shared" si="1"/>
        <v>35012****008254629</v>
      </c>
      <c r="F59" s="20">
        <v>42879</v>
      </c>
      <c r="G59" s="20">
        <v>43974</v>
      </c>
      <c r="H59" s="21">
        <v>43729</v>
      </c>
      <c r="I59" s="21">
        <v>43820</v>
      </c>
      <c r="J59" s="26">
        <f t="shared" si="0"/>
        <v>91</v>
      </c>
      <c r="K59" s="19">
        <v>50000</v>
      </c>
      <c r="L59" s="17">
        <v>50000</v>
      </c>
      <c r="M59" s="27" t="e">
        <f>MID(#REF!,1,8)/1000/30*L59*J59</f>
        <v>#REF!</v>
      </c>
      <c r="N59" s="18">
        <v>606.67</v>
      </c>
      <c r="O59" s="19" t="s">
        <v>25</v>
      </c>
      <c r="P59" s="19" t="s">
        <v>26</v>
      </c>
    </row>
    <row r="60" s="2" customFormat="1" ht="17.1" customHeight="1" spans="1:16">
      <c r="A60" s="17">
        <v>58</v>
      </c>
      <c r="B60" s="17" t="s">
        <v>77</v>
      </c>
      <c r="C60" s="17" t="s">
        <v>178</v>
      </c>
      <c r="D60" s="17" t="s">
        <v>179</v>
      </c>
      <c r="E60" s="19" t="str">
        <f t="shared" si="1"/>
        <v>35012****003164990</v>
      </c>
      <c r="F60" s="20">
        <v>43458</v>
      </c>
      <c r="G60" s="20">
        <v>43805</v>
      </c>
      <c r="H60" s="21">
        <v>43729</v>
      </c>
      <c r="I60" s="21">
        <v>43805</v>
      </c>
      <c r="J60" s="26">
        <f t="shared" si="0"/>
        <v>76</v>
      </c>
      <c r="K60" s="19">
        <v>28000</v>
      </c>
      <c r="L60" s="17">
        <v>28000</v>
      </c>
      <c r="M60" s="27" t="e">
        <f>MID(#REF!,1,8)/1000/30*L60*J60</f>
        <v>#REF!</v>
      </c>
      <c r="N60" s="18">
        <v>257.13</v>
      </c>
      <c r="O60" s="19" t="s">
        <v>80</v>
      </c>
      <c r="P60" s="19" t="s">
        <v>81</v>
      </c>
    </row>
    <row r="61" s="2" customFormat="1" ht="17.1" customHeight="1" spans="1:16">
      <c r="A61" s="17">
        <v>59</v>
      </c>
      <c r="B61" s="17" t="s">
        <v>39</v>
      </c>
      <c r="C61" s="17" t="s">
        <v>180</v>
      </c>
      <c r="D61" s="17" t="s">
        <v>181</v>
      </c>
      <c r="E61" s="19" t="str">
        <f t="shared" si="1"/>
        <v>35012****110193914</v>
      </c>
      <c r="F61" s="20">
        <v>43245</v>
      </c>
      <c r="G61" s="20">
        <v>43975</v>
      </c>
      <c r="H61" s="21">
        <v>43729</v>
      </c>
      <c r="I61" s="21">
        <v>43820</v>
      </c>
      <c r="J61" s="26">
        <f t="shared" si="0"/>
        <v>91</v>
      </c>
      <c r="K61" s="19">
        <v>50000</v>
      </c>
      <c r="L61" s="17">
        <v>50000</v>
      </c>
      <c r="M61" s="27" t="e">
        <f>MID(#REF!,1,8)/1000/30*L61*J61</f>
        <v>#REF!</v>
      </c>
      <c r="N61" s="18">
        <v>600.35</v>
      </c>
      <c r="O61" s="19" t="s">
        <v>42</v>
      </c>
      <c r="P61" s="19" t="s">
        <v>152</v>
      </c>
    </row>
    <row r="62" s="2" customFormat="1" ht="17.1" customHeight="1" spans="1:16">
      <c r="A62" s="17">
        <v>60</v>
      </c>
      <c r="B62" s="17" t="s">
        <v>77</v>
      </c>
      <c r="C62" s="17" t="s">
        <v>182</v>
      </c>
      <c r="D62" s="17" t="s">
        <v>183</v>
      </c>
      <c r="E62" s="19" t="str">
        <f t="shared" si="1"/>
        <v>35012****111165071</v>
      </c>
      <c r="F62" s="20">
        <v>43528</v>
      </c>
      <c r="G62" s="20">
        <v>43893</v>
      </c>
      <c r="H62" s="21">
        <v>43729</v>
      </c>
      <c r="I62" s="21">
        <v>43820</v>
      </c>
      <c r="J62" s="26">
        <f t="shared" si="0"/>
        <v>91</v>
      </c>
      <c r="K62" s="19">
        <v>25000</v>
      </c>
      <c r="L62" s="17">
        <v>25000</v>
      </c>
      <c r="M62" s="27" t="e">
        <f>MID(#REF!,1,8)/1000/30*L62*J62</f>
        <v>#REF!</v>
      </c>
      <c r="N62" s="18">
        <v>274.9</v>
      </c>
      <c r="O62" s="19" t="s">
        <v>80</v>
      </c>
      <c r="P62" s="19" t="s">
        <v>81</v>
      </c>
    </row>
    <row r="63" s="2" customFormat="1" ht="17.1" customHeight="1" spans="1:16">
      <c r="A63" s="17">
        <v>61</v>
      </c>
      <c r="B63" s="17" t="s">
        <v>77</v>
      </c>
      <c r="C63" s="17" t="s">
        <v>184</v>
      </c>
      <c r="D63" s="17" t="s">
        <v>185</v>
      </c>
      <c r="E63" s="19" t="str">
        <f t="shared" si="1"/>
        <v>35012****007264977</v>
      </c>
      <c r="F63" s="20">
        <v>43613</v>
      </c>
      <c r="G63" s="20">
        <v>43978</v>
      </c>
      <c r="H63" s="21">
        <v>43729</v>
      </c>
      <c r="I63" s="21">
        <v>43820</v>
      </c>
      <c r="J63" s="26">
        <f t="shared" si="0"/>
        <v>91</v>
      </c>
      <c r="K63" s="19">
        <v>40000</v>
      </c>
      <c r="L63" s="17">
        <v>40000</v>
      </c>
      <c r="M63" s="27" t="e">
        <f>MID(#REF!,1,8)/1000/30*L63*J63</f>
        <v>#REF!</v>
      </c>
      <c r="N63" s="18">
        <v>439.83</v>
      </c>
      <c r="O63" s="19" t="s">
        <v>80</v>
      </c>
      <c r="P63" s="19" t="s">
        <v>81</v>
      </c>
    </row>
    <row r="64" s="2" customFormat="1" ht="17.1" customHeight="1" spans="1:16">
      <c r="A64" s="17">
        <v>62</v>
      </c>
      <c r="B64" s="17" t="s">
        <v>77</v>
      </c>
      <c r="C64" s="17" t="s">
        <v>186</v>
      </c>
      <c r="D64" s="17" t="s">
        <v>187</v>
      </c>
      <c r="E64" s="19" t="str">
        <f t="shared" si="1"/>
        <v>35012****40721497X</v>
      </c>
      <c r="F64" s="20">
        <v>43536</v>
      </c>
      <c r="G64" s="20">
        <v>43901</v>
      </c>
      <c r="H64" s="21">
        <v>43729</v>
      </c>
      <c r="I64" s="21">
        <v>43820</v>
      </c>
      <c r="J64" s="26">
        <f t="shared" si="0"/>
        <v>91</v>
      </c>
      <c r="K64" s="19">
        <v>50000</v>
      </c>
      <c r="L64" s="17">
        <v>50000</v>
      </c>
      <c r="M64" s="27" t="e">
        <f>MID(#REF!,1,8)/1000/30*L64*J64</f>
        <v>#REF!</v>
      </c>
      <c r="N64" s="18">
        <v>549.79</v>
      </c>
      <c r="O64" s="19" t="s">
        <v>80</v>
      </c>
      <c r="P64" s="19" t="s">
        <v>81</v>
      </c>
    </row>
    <row r="65" s="2" customFormat="1" ht="17.1" customHeight="1" spans="1:16">
      <c r="A65" s="17">
        <v>63</v>
      </c>
      <c r="B65" s="17" t="s">
        <v>22</v>
      </c>
      <c r="C65" s="17" t="s">
        <v>188</v>
      </c>
      <c r="D65" s="17" t="s">
        <v>189</v>
      </c>
      <c r="E65" s="19" t="str">
        <f t="shared" si="1"/>
        <v>35012****403144619</v>
      </c>
      <c r="F65" s="20">
        <v>43094</v>
      </c>
      <c r="G65" s="20">
        <v>43823</v>
      </c>
      <c r="H65" s="21">
        <v>43729</v>
      </c>
      <c r="I65" s="21">
        <v>43820</v>
      </c>
      <c r="J65" s="26">
        <f t="shared" si="0"/>
        <v>91</v>
      </c>
      <c r="K65" s="19">
        <v>3000</v>
      </c>
      <c r="L65" s="17">
        <v>3000</v>
      </c>
      <c r="M65" s="27" t="e">
        <f>MID(#REF!,1,8)/1000/30*L65*J65</f>
        <v>#REF!</v>
      </c>
      <c r="N65" s="18">
        <v>36.02</v>
      </c>
      <c r="O65" s="19" t="s">
        <v>25</v>
      </c>
      <c r="P65" s="19" t="s">
        <v>26</v>
      </c>
    </row>
    <row r="66" s="2" customFormat="1" ht="17.1" customHeight="1" spans="1:16">
      <c r="A66" s="17">
        <v>64</v>
      </c>
      <c r="B66" s="17" t="s">
        <v>22</v>
      </c>
      <c r="C66" s="17" t="s">
        <v>190</v>
      </c>
      <c r="D66" s="17" t="s">
        <v>191</v>
      </c>
      <c r="E66" s="19" t="str">
        <f t="shared" si="1"/>
        <v>35012****207234618</v>
      </c>
      <c r="F66" s="20">
        <v>43257</v>
      </c>
      <c r="G66" s="20">
        <v>43987</v>
      </c>
      <c r="H66" s="21">
        <v>43729</v>
      </c>
      <c r="I66" s="21">
        <v>43820</v>
      </c>
      <c r="J66" s="26">
        <f t="shared" si="0"/>
        <v>91</v>
      </c>
      <c r="K66" s="19">
        <v>30000</v>
      </c>
      <c r="L66" s="17">
        <v>30000</v>
      </c>
      <c r="M66" s="27" t="e">
        <f>MID(#REF!,1,8)/1000/30*L66*J66</f>
        <v>#REF!</v>
      </c>
      <c r="N66" s="18">
        <v>360.21</v>
      </c>
      <c r="O66" s="19" t="s">
        <v>25</v>
      </c>
      <c r="P66" s="19" t="s">
        <v>109</v>
      </c>
    </row>
    <row r="67" s="2" customFormat="1" ht="17.1" customHeight="1" spans="1:16">
      <c r="A67" s="17">
        <v>65</v>
      </c>
      <c r="B67" s="17" t="s">
        <v>22</v>
      </c>
      <c r="C67" s="17" t="s">
        <v>192</v>
      </c>
      <c r="D67" s="17" t="s">
        <v>193</v>
      </c>
      <c r="E67" s="19" t="str">
        <f t="shared" si="1"/>
        <v>35012****404124535</v>
      </c>
      <c r="F67" s="20">
        <v>43042</v>
      </c>
      <c r="G67" s="20">
        <v>44137</v>
      </c>
      <c r="H67" s="21">
        <v>43729</v>
      </c>
      <c r="I67" s="21">
        <v>43820</v>
      </c>
      <c r="J67" s="26">
        <f t="shared" ref="J67:J89" si="2">I67-H67</f>
        <v>91</v>
      </c>
      <c r="K67" s="19">
        <v>20000</v>
      </c>
      <c r="L67" s="17">
        <v>20000</v>
      </c>
      <c r="M67" s="27" t="e">
        <f>MID(#REF!,1,8)/1000/30*L67*J67</f>
        <v>#REF!</v>
      </c>
      <c r="N67" s="18">
        <v>240.14</v>
      </c>
      <c r="O67" s="19" t="s">
        <v>25</v>
      </c>
      <c r="P67" s="19" t="s">
        <v>109</v>
      </c>
    </row>
    <row r="68" s="2" customFormat="1" ht="17.1" customHeight="1" spans="1:16">
      <c r="A68" s="17">
        <v>66</v>
      </c>
      <c r="B68" s="17" t="s">
        <v>46</v>
      </c>
      <c r="C68" s="17" t="s">
        <v>194</v>
      </c>
      <c r="D68" s="17" t="s">
        <v>195</v>
      </c>
      <c r="E68" s="19" t="str">
        <f t="shared" ref="E68:E89" si="3">CLEAN(D68)</f>
        <v>35012****704085430</v>
      </c>
      <c r="F68" s="20">
        <v>43123</v>
      </c>
      <c r="G68" s="20">
        <v>43852</v>
      </c>
      <c r="H68" s="21">
        <v>43729</v>
      </c>
      <c r="I68" s="21">
        <v>43820</v>
      </c>
      <c r="J68" s="26">
        <f t="shared" si="2"/>
        <v>91</v>
      </c>
      <c r="K68" s="19">
        <v>30000</v>
      </c>
      <c r="L68" s="17">
        <v>30000</v>
      </c>
      <c r="M68" s="27" t="e">
        <f>MID(#REF!,1,8)/1000/30*L68*J68</f>
        <v>#REF!</v>
      </c>
      <c r="N68" s="18">
        <v>360.21</v>
      </c>
      <c r="O68" s="19" t="s">
        <v>49</v>
      </c>
      <c r="P68" s="19" t="s">
        <v>155</v>
      </c>
    </row>
    <row r="69" s="2" customFormat="1" ht="17.1" customHeight="1" spans="1:16">
      <c r="A69" s="17">
        <v>67</v>
      </c>
      <c r="B69" s="17" t="s">
        <v>39</v>
      </c>
      <c r="C69" s="17" t="s">
        <v>196</v>
      </c>
      <c r="D69" s="17" t="s">
        <v>197</v>
      </c>
      <c r="E69" s="19" t="str">
        <f t="shared" si="3"/>
        <v>35012****809233911</v>
      </c>
      <c r="F69" s="20">
        <v>43244</v>
      </c>
      <c r="G69" s="20">
        <v>43974</v>
      </c>
      <c r="H69" s="21">
        <v>43729</v>
      </c>
      <c r="I69" s="21">
        <v>43820</v>
      </c>
      <c r="J69" s="26">
        <f t="shared" si="2"/>
        <v>91</v>
      </c>
      <c r="K69" s="19">
        <v>50000</v>
      </c>
      <c r="L69" s="17">
        <v>50000</v>
      </c>
      <c r="M69" s="27" t="e">
        <f>MID(#REF!,1,8)/1000/30*L69*J69</f>
        <v>#REF!</v>
      </c>
      <c r="N69" s="18">
        <v>600.35</v>
      </c>
      <c r="O69" s="19" t="s">
        <v>42</v>
      </c>
      <c r="P69" s="19" t="s">
        <v>43</v>
      </c>
    </row>
    <row r="70" s="2" customFormat="1" ht="17.1" customHeight="1" spans="1:16">
      <c r="A70" s="17">
        <v>68</v>
      </c>
      <c r="B70" s="17" t="s">
        <v>22</v>
      </c>
      <c r="C70" s="17" t="s">
        <v>198</v>
      </c>
      <c r="D70" s="17" t="s">
        <v>199</v>
      </c>
      <c r="E70" s="19" t="str">
        <f t="shared" si="3"/>
        <v>35012****307164514</v>
      </c>
      <c r="F70" s="20">
        <v>43040</v>
      </c>
      <c r="G70" s="20">
        <v>44135</v>
      </c>
      <c r="H70" s="21">
        <v>43729</v>
      </c>
      <c r="I70" s="21">
        <v>43820</v>
      </c>
      <c r="J70" s="26">
        <f t="shared" si="2"/>
        <v>91</v>
      </c>
      <c r="K70" s="19">
        <v>15000</v>
      </c>
      <c r="L70" s="17">
        <v>15000</v>
      </c>
      <c r="M70" s="27" t="e">
        <f>MID(#REF!,1,8)/1000/30*L70*J70</f>
        <v>#REF!</v>
      </c>
      <c r="N70" s="18">
        <v>180.1</v>
      </c>
      <c r="O70" s="19" t="s">
        <v>25</v>
      </c>
      <c r="P70" s="19" t="s">
        <v>26</v>
      </c>
    </row>
    <row r="71" s="2" customFormat="1" ht="17.1" customHeight="1" spans="1:16">
      <c r="A71" s="17">
        <v>69</v>
      </c>
      <c r="B71" s="17" t="s">
        <v>17</v>
      </c>
      <c r="C71" s="17" t="s">
        <v>200</v>
      </c>
      <c r="D71" s="17" t="s">
        <v>201</v>
      </c>
      <c r="E71" s="19" t="str">
        <f t="shared" si="3"/>
        <v>35012****708272757</v>
      </c>
      <c r="F71" s="20">
        <v>43045</v>
      </c>
      <c r="G71" s="20">
        <v>44140</v>
      </c>
      <c r="H71" s="21">
        <v>43729</v>
      </c>
      <c r="I71" s="21">
        <v>43820</v>
      </c>
      <c r="J71" s="26">
        <f t="shared" si="2"/>
        <v>91</v>
      </c>
      <c r="K71" s="19">
        <v>5000</v>
      </c>
      <c r="L71" s="17">
        <v>5000</v>
      </c>
      <c r="M71" s="27" t="e">
        <f>MID(#REF!,1,8)/1000/30*L71*J71</f>
        <v>#REF!</v>
      </c>
      <c r="N71" s="18">
        <v>60.03</v>
      </c>
      <c r="O71" s="19" t="s">
        <v>65</v>
      </c>
      <c r="P71" s="19" t="s">
        <v>168</v>
      </c>
    </row>
    <row r="72" s="2" customFormat="1" ht="17.1" customHeight="1" spans="1:16">
      <c r="A72" s="17">
        <v>70</v>
      </c>
      <c r="B72" s="17" t="s">
        <v>27</v>
      </c>
      <c r="C72" s="17" t="s">
        <v>202</v>
      </c>
      <c r="D72" s="17" t="s">
        <v>203</v>
      </c>
      <c r="E72" s="19" t="str">
        <f t="shared" si="3"/>
        <v>35012****704150976</v>
      </c>
      <c r="F72" s="20">
        <v>43194</v>
      </c>
      <c r="G72" s="20">
        <v>43924</v>
      </c>
      <c r="H72" s="21">
        <v>43729</v>
      </c>
      <c r="I72" s="21">
        <v>43820</v>
      </c>
      <c r="J72" s="26">
        <f t="shared" si="2"/>
        <v>91</v>
      </c>
      <c r="K72" s="19">
        <v>30000</v>
      </c>
      <c r="L72" s="17">
        <v>30000</v>
      </c>
      <c r="M72" s="27" t="e">
        <f>MID(#REF!,1,8)/1000/30*L72*J72</f>
        <v>#REF!</v>
      </c>
      <c r="N72" s="18">
        <v>360.21</v>
      </c>
      <c r="O72" s="19" t="s">
        <v>30</v>
      </c>
      <c r="P72" s="19" t="s">
        <v>31</v>
      </c>
    </row>
    <row r="73" s="2" customFormat="1" ht="17.1" customHeight="1" spans="1:16">
      <c r="A73" s="17">
        <v>71</v>
      </c>
      <c r="B73" s="17" t="s">
        <v>22</v>
      </c>
      <c r="C73" s="17" t="s">
        <v>204</v>
      </c>
      <c r="D73" s="17" t="s">
        <v>205</v>
      </c>
      <c r="E73" s="19" t="str">
        <f t="shared" si="3"/>
        <v>35012****506224611</v>
      </c>
      <c r="F73" s="20">
        <v>43248</v>
      </c>
      <c r="G73" s="20">
        <v>43978</v>
      </c>
      <c r="H73" s="21">
        <v>43729</v>
      </c>
      <c r="I73" s="21">
        <v>43820</v>
      </c>
      <c r="J73" s="26">
        <f t="shared" si="2"/>
        <v>91</v>
      </c>
      <c r="K73" s="19">
        <v>15000</v>
      </c>
      <c r="L73" s="17">
        <v>15000</v>
      </c>
      <c r="M73" s="27" t="e">
        <f>MID(#REF!,1,8)/1000/30*L73*J73</f>
        <v>#REF!</v>
      </c>
      <c r="N73" s="18">
        <v>180.1</v>
      </c>
      <c r="O73" s="19" t="s">
        <v>25</v>
      </c>
      <c r="P73" s="19" t="s">
        <v>109</v>
      </c>
    </row>
    <row r="74" s="2" customFormat="1" ht="17.1" customHeight="1" spans="1:16">
      <c r="A74" s="17">
        <v>72</v>
      </c>
      <c r="B74" s="17" t="s">
        <v>27</v>
      </c>
      <c r="C74" s="17" t="s">
        <v>206</v>
      </c>
      <c r="D74" s="17" t="s">
        <v>207</v>
      </c>
      <c r="E74" s="19" t="str">
        <f t="shared" si="3"/>
        <v>35012****801280988</v>
      </c>
      <c r="F74" s="20">
        <v>43692</v>
      </c>
      <c r="G74" s="20">
        <v>43939</v>
      </c>
      <c r="H74" s="21">
        <v>43729</v>
      </c>
      <c r="I74" s="21">
        <v>43820</v>
      </c>
      <c r="J74" s="26">
        <f t="shared" si="2"/>
        <v>91</v>
      </c>
      <c r="K74" s="19">
        <v>50000</v>
      </c>
      <c r="L74" s="17">
        <v>50000</v>
      </c>
      <c r="M74" s="27" t="e">
        <f>MID(#REF!,1,8)/1000/30*L74*J74</f>
        <v>#REF!</v>
      </c>
      <c r="N74" s="18">
        <v>549.79</v>
      </c>
      <c r="O74" s="19" t="s">
        <v>30</v>
      </c>
      <c r="P74" s="19" t="s">
        <v>55</v>
      </c>
    </row>
    <row r="75" s="2" customFormat="1" ht="17.1" customHeight="1" spans="1:16">
      <c r="A75" s="17">
        <v>73</v>
      </c>
      <c r="B75" s="17" t="s">
        <v>67</v>
      </c>
      <c r="C75" s="17" t="s">
        <v>208</v>
      </c>
      <c r="D75" s="17" t="s">
        <v>209</v>
      </c>
      <c r="E75" s="19" t="str">
        <f t="shared" si="3"/>
        <v>35012****91209175X</v>
      </c>
      <c r="F75" s="20">
        <v>43749</v>
      </c>
      <c r="G75" s="20">
        <v>44114</v>
      </c>
      <c r="H75" s="21">
        <v>43749</v>
      </c>
      <c r="I75" s="21">
        <v>43820</v>
      </c>
      <c r="J75" s="26">
        <f t="shared" si="2"/>
        <v>71</v>
      </c>
      <c r="K75" s="19">
        <v>50000</v>
      </c>
      <c r="L75" s="17">
        <v>50000</v>
      </c>
      <c r="M75" s="27" t="e">
        <f>MID(#REF!,1,8)/1000/30*L75*J75</f>
        <v>#REF!</v>
      </c>
      <c r="N75" s="18">
        <v>428.96</v>
      </c>
      <c r="O75" s="19" t="s">
        <v>70</v>
      </c>
      <c r="P75" s="19" t="s">
        <v>210</v>
      </c>
    </row>
    <row r="76" s="2" customFormat="1" ht="17.1" customHeight="1" spans="1:16">
      <c r="A76" s="17">
        <v>74</v>
      </c>
      <c r="B76" s="17" t="s">
        <v>32</v>
      </c>
      <c r="C76" s="17" t="s">
        <v>211</v>
      </c>
      <c r="D76" s="17" t="s">
        <v>212</v>
      </c>
      <c r="E76" s="19" t="str">
        <f t="shared" si="3"/>
        <v>35012****107092156</v>
      </c>
      <c r="F76" s="20">
        <v>43767</v>
      </c>
      <c r="G76" s="20">
        <v>44132</v>
      </c>
      <c r="H76" s="21">
        <v>43767</v>
      </c>
      <c r="I76" s="21">
        <v>43820</v>
      </c>
      <c r="J76" s="26">
        <f t="shared" si="2"/>
        <v>53</v>
      </c>
      <c r="K76" s="19">
        <v>30000</v>
      </c>
      <c r="L76" s="17">
        <v>30000</v>
      </c>
      <c r="M76" s="27" t="e">
        <f>MID(#REF!,1,8)/1000/30*L76*J76</f>
        <v>#REF!</v>
      </c>
      <c r="N76" s="18">
        <v>192.13</v>
      </c>
      <c r="O76" s="19" t="s">
        <v>35</v>
      </c>
      <c r="P76" s="19" t="s">
        <v>213</v>
      </c>
    </row>
    <row r="77" s="2" customFormat="1" ht="17.1" customHeight="1" spans="1:16">
      <c r="A77" s="17">
        <v>75</v>
      </c>
      <c r="B77" s="17" t="s">
        <v>32</v>
      </c>
      <c r="C77" s="17" t="s">
        <v>214</v>
      </c>
      <c r="D77" s="17" t="s">
        <v>215</v>
      </c>
      <c r="E77" s="19" t="str">
        <f t="shared" si="3"/>
        <v>35012****704082197</v>
      </c>
      <c r="F77" s="20">
        <v>43693</v>
      </c>
      <c r="G77" s="20">
        <v>44058</v>
      </c>
      <c r="H77" s="21">
        <v>43729</v>
      </c>
      <c r="I77" s="21">
        <v>43820</v>
      </c>
      <c r="J77" s="26">
        <f t="shared" si="2"/>
        <v>91</v>
      </c>
      <c r="K77" s="19">
        <v>30000</v>
      </c>
      <c r="L77" s="17">
        <v>30000</v>
      </c>
      <c r="M77" s="27" t="e">
        <f>MID(#REF!,1,8)/1000/30*L77*J77</f>
        <v>#REF!</v>
      </c>
      <c r="N77" s="18">
        <v>329.88</v>
      </c>
      <c r="O77" s="19" t="s">
        <v>35</v>
      </c>
      <c r="P77" s="19" t="s">
        <v>213</v>
      </c>
    </row>
    <row r="78" s="2" customFormat="1" ht="17.1" customHeight="1" spans="1:16">
      <c r="A78" s="17">
        <v>76</v>
      </c>
      <c r="B78" s="17" t="s">
        <v>77</v>
      </c>
      <c r="C78" s="17" t="s">
        <v>216</v>
      </c>
      <c r="D78" s="17" t="s">
        <v>217</v>
      </c>
      <c r="E78" s="19" t="str">
        <f t="shared" si="3"/>
        <v>35012****503154970</v>
      </c>
      <c r="F78" s="20">
        <v>43044</v>
      </c>
      <c r="G78" s="20">
        <v>44139</v>
      </c>
      <c r="H78" s="21">
        <v>43729</v>
      </c>
      <c r="I78" s="21">
        <v>43820</v>
      </c>
      <c r="J78" s="26">
        <f t="shared" si="2"/>
        <v>91</v>
      </c>
      <c r="K78" s="19">
        <v>50000</v>
      </c>
      <c r="L78" s="17">
        <v>40000</v>
      </c>
      <c r="M78" s="27" t="e">
        <f>MID(#REF!,1,8)/1000/30*L78*J78</f>
        <v>#REF!</v>
      </c>
      <c r="N78" s="18">
        <f>480.28+42.22</f>
        <v>522.5</v>
      </c>
      <c r="O78" s="19" t="s">
        <v>80</v>
      </c>
      <c r="P78" s="19" t="s">
        <v>145</v>
      </c>
    </row>
    <row r="79" s="2" customFormat="1" ht="17.1" customHeight="1" spans="1:16">
      <c r="A79" s="17">
        <v>77</v>
      </c>
      <c r="B79" s="17" t="s">
        <v>22</v>
      </c>
      <c r="C79" s="17" t="s">
        <v>218</v>
      </c>
      <c r="D79" s="17" t="s">
        <v>219</v>
      </c>
      <c r="E79" s="19" t="str">
        <f t="shared" si="3"/>
        <v>35012****312244535</v>
      </c>
      <c r="F79" s="20">
        <v>43041</v>
      </c>
      <c r="G79" s="20">
        <v>44136</v>
      </c>
      <c r="H79" s="21">
        <v>43729</v>
      </c>
      <c r="I79" s="21">
        <v>43820</v>
      </c>
      <c r="J79" s="26">
        <f t="shared" si="2"/>
        <v>91</v>
      </c>
      <c r="K79" s="19">
        <v>15000</v>
      </c>
      <c r="L79" s="17">
        <v>15000</v>
      </c>
      <c r="M79" s="27" t="e">
        <f>MID(#REF!,1,8)/1000/30*L79*J79</f>
        <v>#REF!</v>
      </c>
      <c r="N79" s="18">
        <v>180.1</v>
      </c>
      <c r="O79" s="19" t="s">
        <v>25</v>
      </c>
      <c r="P79" s="19" t="s">
        <v>26</v>
      </c>
    </row>
    <row r="80" s="2" customFormat="1" ht="17.1" customHeight="1" spans="1:16">
      <c r="A80" s="17">
        <v>78</v>
      </c>
      <c r="B80" s="17" t="s">
        <v>17</v>
      </c>
      <c r="C80" s="17" t="s">
        <v>220</v>
      </c>
      <c r="D80" s="17" t="s">
        <v>221</v>
      </c>
      <c r="E80" s="19" t="str">
        <f t="shared" si="3"/>
        <v>35012****409292758</v>
      </c>
      <c r="F80" s="20">
        <v>42881</v>
      </c>
      <c r="G80" s="20">
        <v>43976</v>
      </c>
      <c r="H80" s="21">
        <v>43729</v>
      </c>
      <c r="I80" s="21">
        <v>43820</v>
      </c>
      <c r="J80" s="26">
        <f t="shared" si="2"/>
        <v>91</v>
      </c>
      <c r="K80" s="19">
        <v>50000</v>
      </c>
      <c r="L80" s="17">
        <v>50000</v>
      </c>
      <c r="M80" s="27" t="e">
        <f>MID(#REF!,1,8)/1000/30*L80*J80</f>
        <v>#REF!</v>
      </c>
      <c r="N80" s="18">
        <v>606.67</v>
      </c>
      <c r="O80" s="19" t="s">
        <v>65</v>
      </c>
      <c r="P80" s="19" t="s">
        <v>88</v>
      </c>
    </row>
    <row r="81" s="2" customFormat="1" ht="17.1" customHeight="1" spans="1:16">
      <c r="A81" s="17">
        <v>79</v>
      </c>
      <c r="B81" s="17" t="s">
        <v>22</v>
      </c>
      <c r="C81" s="17" t="s">
        <v>222</v>
      </c>
      <c r="D81" s="17" t="s">
        <v>223</v>
      </c>
      <c r="E81" s="19" t="str">
        <f t="shared" si="3"/>
        <v>35012****70611461X</v>
      </c>
      <c r="F81" s="20">
        <v>42879</v>
      </c>
      <c r="G81" s="20">
        <v>43974</v>
      </c>
      <c r="H81" s="21">
        <v>43729</v>
      </c>
      <c r="I81" s="21">
        <v>43820</v>
      </c>
      <c r="J81" s="26">
        <f t="shared" si="2"/>
        <v>91</v>
      </c>
      <c r="K81" s="19">
        <v>30000</v>
      </c>
      <c r="L81" s="17">
        <v>30000</v>
      </c>
      <c r="M81" s="27" t="e">
        <f>MID(#REF!,1,8)/1000/30*L81*J81</f>
        <v>#REF!</v>
      </c>
      <c r="N81" s="18">
        <v>364</v>
      </c>
      <c r="O81" s="19" t="s">
        <v>25</v>
      </c>
      <c r="P81" s="19" t="s">
        <v>26</v>
      </c>
    </row>
    <row r="82" s="2" customFormat="1" ht="17.1" customHeight="1" spans="1:16">
      <c r="A82" s="17">
        <v>80</v>
      </c>
      <c r="B82" s="17" t="s">
        <v>58</v>
      </c>
      <c r="C82" s="17" t="s">
        <v>224</v>
      </c>
      <c r="D82" s="17" t="s">
        <v>225</v>
      </c>
      <c r="E82" s="19" t="str">
        <f t="shared" si="3"/>
        <v>35012****80720365X</v>
      </c>
      <c r="F82" s="20">
        <v>43043</v>
      </c>
      <c r="G82" s="20">
        <v>44138</v>
      </c>
      <c r="H82" s="21">
        <v>43729</v>
      </c>
      <c r="I82" s="21">
        <v>43820</v>
      </c>
      <c r="J82" s="26">
        <f t="shared" si="2"/>
        <v>91</v>
      </c>
      <c r="K82" s="19">
        <v>30000</v>
      </c>
      <c r="L82" s="17">
        <v>30000</v>
      </c>
      <c r="M82" s="27" t="e">
        <f>MID(#REF!,1,8)/1000/30*L82*J82</f>
        <v>#REF!</v>
      </c>
      <c r="N82" s="18">
        <v>360.21</v>
      </c>
      <c r="O82" s="19" t="s">
        <v>61</v>
      </c>
      <c r="P82" s="19" t="s">
        <v>62</v>
      </c>
    </row>
    <row r="83" s="2" customFormat="1" ht="17.1" customHeight="1" spans="1:16">
      <c r="A83" s="17">
        <v>81</v>
      </c>
      <c r="B83" s="17" t="s">
        <v>17</v>
      </c>
      <c r="C83" s="17" t="s">
        <v>226</v>
      </c>
      <c r="D83" s="17" t="s">
        <v>227</v>
      </c>
      <c r="E83" s="19" t="str">
        <f t="shared" si="3"/>
        <v>35012****409042775</v>
      </c>
      <c r="F83" s="20">
        <v>42883</v>
      </c>
      <c r="G83" s="20">
        <v>43978</v>
      </c>
      <c r="H83" s="21">
        <v>43729</v>
      </c>
      <c r="I83" s="21">
        <v>43820</v>
      </c>
      <c r="J83" s="26">
        <f t="shared" si="2"/>
        <v>91</v>
      </c>
      <c r="K83" s="19">
        <v>5000</v>
      </c>
      <c r="L83" s="17">
        <v>5000</v>
      </c>
      <c r="M83" s="27" t="e">
        <f>MID(#REF!,1,8)/1000/30*L83*J83</f>
        <v>#REF!</v>
      </c>
      <c r="N83" s="18">
        <v>60.67</v>
      </c>
      <c r="O83" s="19" t="s">
        <v>65</v>
      </c>
      <c r="P83" s="19" t="s">
        <v>168</v>
      </c>
    </row>
    <row r="84" s="2" customFormat="1" ht="17.1" customHeight="1" spans="1:16">
      <c r="A84" s="17">
        <v>82</v>
      </c>
      <c r="B84" s="17" t="s">
        <v>27</v>
      </c>
      <c r="C84" s="17" t="s">
        <v>228</v>
      </c>
      <c r="D84" s="17" t="s">
        <v>229</v>
      </c>
      <c r="E84" s="19" t="str">
        <f t="shared" si="3"/>
        <v>35012****912170971</v>
      </c>
      <c r="F84" s="20">
        <v>42879</v>
      </c>
      <c r="G84" s="20">
        <v>43974</v>
      </c>
      <c r="H84" s="21">
        <v>43729</v>
      </c>
      <c r="I84" s="21">
        <v>43820</v>
      </c>
      <c r="J84" s="26">
        <f t="shared" si="2"/>
        <v>91</v>
      </c>
      <c r="K84" s="19">
        <v>30000</v>
      </c>
      <c r="L84" s="17">
        <v>30000</v>
      </c>
      <c r="M84" s="27" t="e">
        <f>MID(#REF!,1,8)/1000/30*L84*J84</f>
        <v>#REF!</v>
      </c>
      <c r="N84" s="18">
        <v>364</v>
      </c>
      <c r="O84" s="19" t="s">
        <v>30</v>
      </c>
      <c r="P84" s="19" t="s">
        <v>31</v>
      </c>
    </row>
    <row r="85" s="2" customFormat="1" ht="17.1" customHeight="1" spans="1:16">
      <c r="A85" s="17">
        <v>83</v>
      </c>
      <c r="B85" s="17" t="s">
        <v>17</v>
      </c>
      <c r="C85" s="17" t="s">
        <v>230</v>
      </c>
      <c r="D85" s="17" t="s">
        <v>231</v>
      </c>
      <c r="E85" s="19" t="str">
        <f t="shared" si="3"/>
        <v>35012****905232759</v>
      </c>
      <c r="F85" s="20">
        <v>42882</v>
      </c>
      <c r="G85" s="20">
        <v>43977</v>
      </c>
      <c r="H85" s="21">
        <v>43729</v>
      </c>
      <c r="I85" s="21">
        <v>43820</v>
      </c>
      <c r="J85" s="26">
        <f t="shared" si="2"/>
        <v>91</v>
      </c>
      <c r="K85" s="19">
        <v>30000</v>
      </c>
      <c r="L85" s="17">
        <v>30000</v>
      </c>
      <c r="M85" s="27" t="e">
        <f>MID(#REF!,1,8)/1000/30*L85*J85</f>
        <v>#REF!</v>
      </c>
      <c r="N85" s="18">
        <v>364</v>
      </c>
      <c r="O85" s="19" t="s">
        <v>65</v>
      </c>
      <c r="P85" s="19" t="s">
        <v>168</v>
      </c>
    </row>
    <row r="86" s="2" customFormat="1" ht="17.1" customHeight="1" spans="1:16">
      <c r="A86" s="17">
        <v>84</v>
      </c>
      <c r="B86" s="17" t="s">
        <v>27</v>
      </c>
      <c r="C86" s="17" t="s">
        <v>232</v>
      </c>
      <c r="D86" s="17" t="s">
        <v>233</v>
      </c>
      <c r="E86" s="19" t="str">
        <f t="shared" si="3"/>
        <v>35012****709021079</v>
      </c>
      <c r="F86" s="20">
        <v>43094</v>
      </c>
      <c r="G86" s="20">
        <v>44189</v>
      </c>
      <c r="H86" s="21">
        <v>43729</v>
      </c>
      <c r="I86" s="21">
        <v>43820</v>
      </c>
      <c r="J86" s="26">
        <f t="shared" si="2"/>
        <v>91</v>
      </c>
      <c r="K86" s="19">
        <v>30000</v>
      </c>
      <c r="L86" s="17">
        <v>30000</v>
      </c>
      <c r="M86" s="27" t="e">
        <f>MID(#REF!,1,8)/1000/30*L86*J86</f>
        <v>#REF!</v>
      </c>
      <c r="N86" s="18">
        <v>360.21</v>
      </c>
      <c r="O86" s="19" t="s">
        <v>30</v>
      </c>
      <c r="P86" s="19" t="s">
        <v>55</v>
      </c>
    </row>
    <row r="87" s="2" customFormat="1" ht="17.1" customHeight="1" spans="1:16">
      <c r="A87" s="17">
        <v>85</v>
      </c>
      <c r="B87" s="17" t="s">
        <v>17</v>
      </c>
      <c r="C87" s="17" t="s">
        <v>234</v>
      </c>
      <c r="D87" s="17" t="s">
        <v>235</v>
      </c>
      <c r="E87" s="19" t="str">
        <f t="shared" si="3"/>
        <v>35012****605022798</v>
      </c>
      <c r="F87" s="20">
        <v>42882</v>
      </c>
      <c r="G87" s="20">
        <v>43977</v>
      </c>
      <c r="H87" s="21">
        <v>43729</v>
      </c>
      <c r="I87" s="21">
        <v>43820</v>
      </c>
      <c r="J87" s="26">
        <f t="shared" si="2"/>
        <v>91</v>
      </c>
      <c r="K87" s="19">
        <v>20000</v>
      </c>
      <c r="L87" s="17">
        <v>20000</v>
      </c>
      <c r="M87" s="27" t="e">
        <f>MID(#REF!,1,8)/1000/30*L87*J87</f>
        <v>#REF!</v>
      </c>
      <c r="N87" s="18">
        <v>242.67</v>
      </c>
      <c r="O87" s="19" t="s">
        <v>20</v>
      </c>
      <c r="P87" s="19" t="s">
        <v>21</v>
      </c>
    </row>
    <row r="88" s="2" customFormat="1" ht="17.1" customHeight="1" spans="1:16">
      <c r="A88" s="17">
        <v>86</v>
      </c>
      <c r="B88" s="17" t="s">
        <v>58</v>
      </c>
      <c r="C88" s="17" t="s">
        <v>236</v>
      </c>
      <c r="D88" s="17" t="s">
        <v>237</v>
      </c>
      <c r="E88" s="19" t="str">
        <f t="shared" si="3"/>
        <v>35012****10220365X</v>
      </c>
      <c r="F88" s="20">
        <v>42883</v>
      </c>
      <c r="G88" s="20">
        <v>43978</v>
      </c>
      <c r="H88" s="21">
        <v>43729</v>
      </c>
      <c r="I88" s="21">
        <v>43820</v>
      </c>
      <c r="J88" s="26">
        <f t="shared" si="2"/>
        <v>91</v>
      </c>
      <c r="K88" s="19">
        <v>20000</v>
      </c>
      <c r="L88" s="17">
        <v>20000</v>
      </c>
      <c r="M88" s="27" t="e">
        <f>MID(#REF!,1,8)/1000/30*L88*J88</f>
        <v>#REF!</v>
      </c>
      <c r="N88" s="18">
        <v>242.67</v>
      </c>
      <c r="O88" s="19" t="s">
        <v>61</v>
      </c>
      <c r="P88" s="19" t="s">
        <v>62</v>
      </c>
    </row>
    <row r="89" s="2" customFormat="1" ht="17.1" customHeight="1" spans="1:16">
      <c r="A89" s="17">
        <v>87</v>
      </c>
      <c r="B89" s="17" t="s">
        <v>17</v>
      </c>
      <c r="C89" s="17" t="s">
        <v>238</v>
      </c>
      <c r="D89" s="17" t="s">
        <v>239</v>
      </c>
      <c r="E89" s="19" t="str">
        <f t="shared" si="3"/>
        <v>35012****909102759</v>
      </c>
      <c r="F89" s="20">
        <v>42883</v>
      </c>
      <c r="G89" s="20">
        <v>43978</v>
      </c>
      <c r="H89" s="21">
        <v>43729</v>
      </c>
      <c r="I89" s="21">
        <v>43820</v>
      </c>
      <c r="J89" s="26">
        <f t="shared" si="2"/>
        <v>91</v>
      </c>
      <c r="K89" s="19">
        <v>10000</v>
      </c>
      <c r="L89" s="17">
        <v>10000</v>
      </c>
      <c r="M89" s="27" t="e">
        <f>MID(#REF!,1,8)/1000/30*L89*J89</f>
        <v>#REF!</v>
      </c>
      <c r="N89" s="18">
        <v>121.33</v>
      </c>
      <c r="O89" s="19" t="s">
        <v>65</v>
      </c>
      <c r="P89" s="19" t="s">
        <v>66</v>
      </c>
    </row>
    <row r="90" s="2" customFormat="1" ht="17.1" customHeight="1" spans="1:16">
      <c r="A90" s="17">
        <v>88</v>
      </c>
      <c r="B90" s="17" t="s">
        <v>22</v>
      </c>
      <c r="C90" s="17" t="s">
        <v>240</v>
      </c>
      <c r="D90" s="17" t="s">
        <v>241</v>
      </c>
      <c r="E90" s="19" t="str">
        <f t="shared" ref="E90:E147" si="4">CLEAN(D90)</f>
        <v>35012****802024521</v>
      </c>
      <c r="F90" s="20">
        <v>43041</v>
      </c>
      <c r="G90" s="20">
        <v>44136</v>
      </c>
      <c r="H90" s="21">
        <v>43729</v>
      </c>
      <c r="I90" s="21">
        <v>43820</v>
      </c>
      <c r="J90" s="26">
        <f t="shared" ref="J90:J147" si="5">I90-H90</f>
        <v>91</v>
      </c>
      <c r="K90" s="19">
        <v>50000</v>
      </c>
      <c r="L90" s="17">
        <v>50000</v>
      </c>
      <c r="M90" s="27" t="e">
        <f>MID(#REF!,1,8)/1000/30*L90*J90</f>
        <v>#REF!</v>
      </c>
      <c r="N90" s="18">
        <v>600.35</v>
      </c>
      <c r="O90" s="19" t="s">
        <v>25</v>
      </c>
      <c r="P90" s="19" t="s">
        <v>109</v>
      </c>
    </row>
    <row r="91" s="2" customFormat="1" ht="17.1" customHeight="1" spans="1:16">
      <c r="A91" s="17">
        <v>89</v>
      </c>
      <c r="B91" s="17" t="s">
        <v>22</v>
      </c>
      <c r="C91" s="17" t="s">
        <v>242</v>
      </c>
      <c r="D91" s="17" t="s">
        <v>243</v>
      </c>
      <c r="E91" s="19" t="str">
        <f t="shared" si="4"/>
        <v>35012****010234618</v>
      </c>
      <c r="F91" s="20">
        <v>42878</v>
      </c>
      <c r="G91" s="20">
        <v>43973</v>
      </c>
      <c r="H91" s="21">
        <v>43729</v>
      </c>
      <c r="I91" s="21">
        <v>43820</v>
      </c>
      <c r="J91" s="26">
        <f t="shared" si="5"/>
        <v>91</v>
      </c>
      <c r="K91" s="19">
        <v>50000</v>
      </c>
      <c r="L91" s="17">
        <v>50000</v>
      </c>
      <c r="M91" s="27" t="e">
        <f>MID(#REF!,1,8)/1000/30*L91*J91</f>
        <v>#REF!</v>
      </c>
      <c r="N91" s="18">
        <v>606.67</v>
      </c>
      <c r="O91" s="19" t="s">
        <v>25</v>
      </c>
      <c r="P91" s="19" t="s">
        <v>109</v>
      </c>
    </row>
    <row r="92" s="2" customFormat="1" ht="17.1" customHeight="1" spans="1:16">
      <c r="A92" s="17">
        <v>90</v>
      </c>
      <c r="B92" s="17" t="s">
        <v>102</v>
      </c>
      <c r="C92" s="17" t="s">
        <v>244</v>
      </c>
      <c r="D92" s="17" t="s">
        <v>245</v>
      </c>
      <c r="E92" s="19" t="str">
        <f t="shared" si="4"/>
        <v>35012****20515140X</v>
      </c>
      <c r="F92" s="20">
        <v>42882</v>
      </c>
      <c r="G92" s="20">
        <v>43977</v>
      </c>
      <c r="H92" s="21">
        <v>43729</v>
      </c>
      <c r="I92" s="21">
        <v>43820</v>
      </c>
      <c r="J92" s="26">
        <f t="shared" si="5"/>
        <v>91</v>
      </c>
      <c r="K92" s="19">
        <v>50000</v>
      </c>
      <c r="L92" s="17">
        <v>50000</v>
      </c>
      <c r="M92" s="27" t="e">
        <f>MID(#REF!,1,8)/1000/30*L92*J92</f>
        <v>#REF!</v>
      </c>
      <c r="N92" s="18">
        <v>606.67</v>
      </c>
      <c r="O92" s="19" t="s">
        <v>105</v>
      </c>
      <c r="P92" s="19" t="s">
        <v>106</v>
      </c>
    </row>
    <row r="93" s="2" customFormat="1" ht="17.1" customHeight="1" spans="1:16">
      <c r="A93" s="17">
        <v>91</v>
      </c>
      <c r="B93" s="17" t="s">
        <v>17</v>
      </c>
      <c r="C93" s="17" t="s">
        <v>246</v>
      </c>
      <c r="D93" s="17" t="s">
        <v>247</v>
      </c>
      <c r="E93" s="19" t="str">
        <f t="shared" si="4"/>
        <v>35012****306232852</v>
      </c>
      <c r="F93" s="20">
        <v>43038</v>
      </c>
      <c r="G93" s="20">
        <v>44133</v>
      </c>
      <c r="H93" s="21">
        <v>43729</v>
      </c>
      <c r="I93" s="21">
        <v>43820</v>
      </c>
      <c r="J93" s="26">
        <f t="shared" si="5"/>
        <v>91</v>
      </c>
      <c r="K93" s="19">
        <v>30000</v>
      </c>
      <c r="L93" s="17">
        <v>30000</v>
      </c>
      <c r="M93" s="27" t="e">
        <f>MID(#REF!,1,8)/1000/30*L93*J93</f>
        <v>#REF!</v>
      </c>
      <c r="N93" s="18">
        <v>360.21</v>
      </c>
      <c r="O93" s="19" t="s">
        <v>20</v>
      </c>
      <c r="P93" s="19" t="s">
        <v>21</v>
      </c>
    </row>
    <row r="94" s="2" customFormat="1" ht="17.1" customHeight="1" spans="1:16">
      <c r="A94" s="17">
        <v>92</v>
      </c>
      <c r="B94" s="17" t="s">
        <v>17</v>
      </c>
      <c r="C94" s="17" t="s">
        <v>248</v>
      </c>
      <c r="D94" s="17" t="s">
        <v>249</v>
      </c>
      <c r="E94" s="19" t="str">
        <f t="shared" si="4"/>
        <v>35012****108102767</v>
      </c>
      <c r="F94" s="20">
        <v>42883</v>
      </c>
      <c r="G94" s="20">
        <v>43978</v>
      </c>
      <c r="H94" s="21">
        <v>43729</v>
      </c>
      <c r="I94" s="21">
        <v>43820</v>
      </c>
      <c r="J94" s="26">
        <f t="shared" si="5"/>
        <v>91</v>
      </c>
      <c r="K94" s="19">
        <v>5000</v>
      </c>
      <c r="L94" s="17">
        <v>5000</v>
      </c>
      <c r="M94" s="27" t="e">
        <f>MID(#REF!,1,8)/1000/30*L94*J94</f>
        <v>#REF!</v>
      </c>
      <c r="N94" s="18">
        <v>60.67</v>
      </c>
      <c r="O94" s="19" t="s">
        <v>65</v>
      </c>
      <c r="P94" s="19" t="s">
        <v>168</v>
      </c>
    </row>
    <row r="95" s="2" customFormat="1" ht="17.1" customHeight="1" spans="1:16">
      <c r="A95" s="17">
        <v>93</v>
      </c>
      <c r="B95" s="17" t="s">
        <v>17</v>
      </c>
      <c r="C95" s="17" t="s">
        <v>250</v>
      </c>
      <c r="D95" s="17" t="s">
        <v>251</v>
      </c>
      <c r="E95" s="19" t="str">
        <f t="shared" si="4"/>
        <v>35012****303162815</v>
      </c>
      <c r="F95" s="20">
        <v>43460</v>
      </c>
      <c r="G95" s="20">
        <v>44190</v>
      </c>
      <c r="H95" s="21">
        <v>43729</v>
      </c>
      <c r="I95" s="21">
        <v>43820</v>
      </c>
      <c r="J95" s="26">
        <f t="shared" si="5"/>
        <v>91</v>
      </c>
      <c r="K95" s="19">
        <v>5000</v>
      </c>
      <c r="L95" s="17">
        <v>5000</v>
      </c>
      <c r="M95" s="27" t="e">
        <f>MID(#REF!,1,8)/1000/30*L95*J95</f>
        <v>#REF!</v>
      </c>
      <c r="N95" s="18">
        <v>60.03</v>
      </c>
      <c r="O95" s="19" t="s">
        <v>65</v>
      </c>
      <c r="P95" s="19" t="s">
        <v>168</v>
      </c>
    </row>
    <row r="96" s="2" customFormat="1" ht="17.1" customHeight="1" spans="1:16">
      <c r="A96" s="17">
        <v>94</v>
      </c>
      <c r="B96" s="17" t="s">
        <v>17</v>
      </c>
      <c r="C96" s="17" t="s">
        <v>252</v>
      </c>
      <c r="D96" s="17" t="s">
        <v>253</v>
      </c>
      <c r="E96" s="19" t="str">
        <f t="shared" si="4"/>
        <v>35012****303212856</v>
      </c>
      <c r="F96" s="20">
        <v>43432</v>
      </c>
      <c r="G96" s="20">
        <v>44162</v>
      </c>
      <c r="H96" s="21">
        <v>43729</v>
      </c>
      <c r="I96" s="21">
        <v>43820</v>
      </c>
      <c r="J96" s="26">
        <f t="shared" si="5"/>
        <v>91</v>
      </c>
      <c r="K96" s="19">
        <v>10000</v>
      </c>
      <c r="L96" s="17">
        <v>10000</v>
      </c>
      <c r="M96" s="27" t="e">
        <f>MID(#REF!,1,8)/1000/30*L96*J96</f>
        <v>#REF!</v>
      </c>
      <c r="N96" s="18">
        <v>120.07</v>
      </c>
      <c r="O96" s="19" t="s">
        <v>65</v>
      </c>
      <c r="P96" s="19" t="s">
        <v>88</v>
      </c>
    </row>
    <row r="97" s="2" customFormat="1" ht="17.1" customHeight="1" spans="1:16">
      <c r="A97" s="17">
        <v>95</v>
      </c>
      <c r="B97" s="17" t="s">
        <v>77</v>
      </c>
      <c r="C97" s="17" t="s">
        <v>254</v>
      </c>
      <c r="D97" s="17" t="s">
        <v>255</v>
      </c>
      <c r="E97" s="19" t="str">
        <f t="shared" si="4"/>
        <v>35012****309105074</v>
      </c>
      <c r="F97" s="20">
        <v>43477</v>
      </c>
      <c r="G97" s="20">
        <v>43841</v>
      </c>
      <c r="H97" s="21">
        <v>43729</v>
      </c>
      <c r="I97" s="21">
        <v>43820</v>
      </c>
      <c r="J97" s="26">
        <f t="shared" si="5"/>
        <v>91</v>
      </c>
      <c r="K97" s="19">
        <v>20000</v>
      </c>
      <c r="L97" s="17">
        <v>20000</v>
      </c>
      <c r="M97" s="27" t="e">
        <f>MID(#REF!,1,8)/1000/30*L97*J97</f>
        <v>#REF!</v>
      </c>
      <c r="N97" s="18">
        <v>219.92</v>
      </c>
      <c r="O97" s="19" t="s">
        <v>80</v>
      </c>
      <c r="P97" s="19" t="s">
        <v>145</v>
      </c>
    </row>
    <row r="98" s="2" customFormat="1" ht="17.1" customHeight="1" spans="1:16">
      <c r="A98" s="17">
        <v>96</v>
      </c>
      <c r="B98" s="17" t="s">
        <v>77</v>
      </c>
      <c r="C98" s="17" t="s">
        <v>256</v>
      </c>
      <c r="D98" s="17" t="s">
        <v>257</v>
      </c>
      <c r="E98" s="19" t="str">
        <f t="shared" si="4"/>
        <v>35012****704214911</v>
      </c>
      <c r="F98" s="20">
        <v>43610</v>
      </c>
      <c r="G98" s="20">
        <v>43969</v>
      </c>
      <c r="H98" s="21">
        <v>43729</v>
      </c>
      <c r="I98" s="21">
        <v>43820</v>
      </c>
      <c r="J98" s="26">
        <f t="shared" si="5"/>
        <v>91</v>
      </c>
      <c r="K98" s="19">
        <v>40000</v>
      </c>
      <c r="L98" s="17">
        <v>40000</v>
      </c>
      <c r="M98" s="27" t="e">
        <f>MID(#REF!,1,8)/1000/30*L98*J98</f>
        <v>#REF!</v>
      </c>
      <c r="N98" s="18">
        <v>439.83</v>
      </c>
      <c r="O98" s="19" t="s">
        <v>80</v>
      </c>
      <c r="P98" s="19" t="s">
        <v>81</v>
      </c>
    </row>
    <row r="99" s="2" customFormat="1" ht="17.1" customHeight="1" spans="1:16">
      <c r="A99" s="17">
        <v>97</v>
      </c>
      <c r="B99" s="17" t="s">
        <v>77</v>
      </c>
      <c r="C99" s="17" t="s">
        <v>258</v>
      </c>
      <c r="D99" s="17" t="s">
        <v>259</v>
      </c>
      <c r="E99" s="19" t="str">
        <f t="shared" si="4"/>
        <v>35012****110214973</v>
      </c>
      <c r="F99" s="20">
        <v>43610</v>
      </c>
      <c r="G99" s="20">
        <v>43972</v>
      </c>
      <c r="H99" s="21">
        <v>43729</v>
      </c>
      <c r="I99" s="21">
        <v>43820</v>
      </c>
      <c r="J99" s="26">
        <f t="shared" si="5"/>
        <v>91</v>
      </c>
      <c r="K99" s="19">
        <v>40000</v>
      </c>
      <c r="L99" s="17">
        <v>40000</v>
      </c>
      <c r="M99" s="27" t="e">
        <f>MID(#REF!,1,8)/1000/30*L99*J99</f>
        <v>#REF!</v>
      </c>
      <c r="N99" s="18">
        <v>439.83</v>
      </c>
      <c r="O99" s="19" t="s">
        <v>80</v>
      </c>
      <c r="P99" s="19" t="s">
        <v>81</v>
      </c>
    </row>
    <row r="100" s="2" customFormat="1" ht="17.1" customHeight="1" spans="1:16">
      <c r="A100" s="17">
        <v>98</v>
      </c>
      <c r="B100" s="17" t="s">
        <v>32</v>
      </c>
      <c r="C100" s="17" t="s">
        <v>260</v>
      </c>
      <c r="D100" s="17" t="s">
        <v>261</v>
      </c>
      <c r="E100" s="19" t="str">
        <f t="shared" si="4"/>
        <v>35012****908142059</v>
      </c>
      <c r="F100" s="20">
        <v>43678</v>
      </c>
      <c r="G100" s="20">
        <v>44043</v>
      </c>
      <c r="H100" s="21">
        <v>43729</v>
      </c>
      <c r="I100" s="21">
        <v>43820</v>
      </c>
      <c r="J100" s="26">
        <f t="shared" si="5"/>
        <v>91</v>
      </c>
      <c r="K100" s="19">
        <v>30000</v>
      </c>
      <c r="L100" s="17">
        <v>30000</v>
      </c>
      <c r="M100" s="27" t="e">
        <f>MID(#REF!,1,8)/1000/30*L100*J100</f>
        <v>#REF!</v>
      </c>
      <c r="N100" s="18">
        <v>329.88</v>
      </c>
      <c r="O100" s="19" t="s">
        <v>35</v>
      </c>
      <c r="P100" s="19" t="s">
        <v>213</v>
      </c>
    </row>
    <row r="101" s="2" customFormat="1" ht="17.25" customHeight="1" spans="1:16">
      <c r="A101" s="17">
        <v>99</v>
      </c>
      <c r="B101" s="17" t="s">
        <v>77</v>
      </c>
      <c r="C101" s="17" t="s">
        <v>262</v>
      </c>
      <c r="D101" s="17" t="s">
        <v>263</v>
      </c>
      <c r="E101" s="19" t="str">
        <f t="shared" si="4"/>
        <v>35012****108235075</v>
      </c>
      <c r="F101" s="20">
        <v>43621</v>
      </c>
      <c r="G101" s="20">
        <v>43986</v>
      </c>
      <c r="H101" s="21">
        <v>43729</v>
      </c>
      <c r="I101" s="21">
        <v>43820</v>
      </c>
      <c r="J101" s="26">
        <f t="shared" si="5"/>
        <v>91</v>
      </c>
      <c r="K101" s="19">
        <v>20000</v>
      </c>
      <c r="L101" s="17">
        <v>20000</v>
      </c>
      <c r="M101" s="27" t="e">
        <f>MID(#REF!,1,8)/1000/30*L101*J101</f>
        <v>#REF!</v>
      </c>
      <c r="N101" s="18">
        <v>219.92</v>
      </c>
      <c r="O101" s="19" t="s">
        <v>80</v>
      </c>
      <c r="P101" s="19" t="s">
        <v>145</v>
      </c>
    </row>
    <row r="102" s="2" customFormat="1" ht="17.1" customHeight="1" spans="1:16">
      <c r="A102" s="17">
        <v>100</v>
      </c>
      <c r="B102" s="17" t="s">
        <v>22</v>
      </c>
      <c r="C102" s="17" t="s">
        <v>264</v>
      </c>
      <c r="D102" s="17" t="s">
        <v>265</v>
      </c>
      <c r="E102" s="19" t="str">
        <f t="shared" si="4"/>
        <v>35012****41029451X</v>
      </c>
      <c r="F102" s="20">
        <v>43183</v>
      </c>
      <c r="G102" s="20">
        <v>43913</v>
      </c>
      <c r="H102" s="21">
        <v>43729</v>
      </c>
      <c r="I102" s="21">
        <v>43820</v>
      </c>
      <c r="J102" s="26">
        <f t="shared" si="5"/>
        <v>91</v>
      </c>
      <c r="K102" s="19">
        <v>20000</v>
      </c>
      <c r="L102" s="17">
        <v>20000</v>
      </c>
      <c r="M102" s="27" t="e">
        <f>MID(#REF!,1,8)/1000/30*L102*J102</f>
        <v>#REF!</v>
      </c>
      <c r="N102" s="18">
        <v>240.14</v>
      </c>
      <c r="O102" s="19" t="s">
        <v>25</v>
      </c>
      <c r="P102" s="19" t="s">
        <v>26</v>
      </c>
    </row>
    <row r="103" s="2" customFormat="1" ht="17.1" customHeight="1" spans="1:16">
      <c r="A103" s="17">
        <v>101</v>
      </c>
      <c r="B103" s="17" t="s">
        <v>46</v>
      </c>
      <c r="C103" s="17" t="s">
        <v>266</v>
      </c>
      <c r="D103" s="17" t="s">
        <v>267</v>
      </c>
      <c r="E103" s="19" t="str">
        <f t="shared" si="4"/>
        <v>35012****505195439</v>
      </c>
      <c r="F103" s="20">
        <v>43249</v>
      </c>
      <c r="G103" s="20">
        <v>43979</v>
      </c>
      <c r="H103" s="21">
        <v>43729</v>
      </c>
      <c r="I103" s="21">
        <v>43820</v>
      </c>
      <c r="J103" s="26">
        <f t="shared" si="5"/>
        <v>91</v>
      </c>
      <c r="K103" s="19">
        <v>30000</v>
      </c>
      <c r="L103" s="17">
        <v>30000</v>
      </c>
      <c r="M103" s="27" t="e">
        <f>MID(#REF!,1,8)/1000/30*L103*J103</f>
        <v>#REF!</v>
      </c>
      <c r="N103" s="18">
        <v>360.21</v>
      </c>
      <c r="O103" s="19" t="s">
        <v>49</v>
      </c>
      <c r="P103" s="19" t="s">
        <v>155</v>
      </c>
    </row>
    <row r="104" s="2" customFormat="1" ht="17.1" customHeight="1" spans="1:16">
      <c r="A104" s="17">
        <v>102</v>
      </c>
      <c r="B104" s="17" t="s">
        <v>46</v>
      </c>
      <c r="C104" s="17" t="s">
        <v>268</v>
      </c>
      <c r="D104" s="17" t="s">
        <v>269</v>
      </c>
      <c r="E104" s="19" t="str">
        <f t="shared" si="4"/>
        <v>35012****007055433</v>
      </c>
      <c r="F104" s="20">
        <v>43228</v>
      </c>
      <c r="G104" s="20">
        <v>43958</v>
      </c>
      <c r="H104" s="21">
        <v>43729</v>
      </c>
      <c r="I104" s="21">
        <v>43820</v>
      </c>
      <c r="J104" s="26">
        <f t="shared" si="5"/>
        <v>91</v>
      </c>
      <c r="K104" s="19">
        <v>40000</v>
      </c>
      <c r="L104" s="17">
        <v>40000</v>
      </c>
      <c r="M104" s="27" t="e">
        <f>MID(#REF!,1,8)/1000/30*L104*J104</f>
        <v>#REF!</v>
      </c>
      <c r="N104" s="18">
        <v>480.28</v>
      </c>
      <c r="O104" s="19" t="s">
        <v>49</v>
      </c>
      <c r="P104" s="19" t="s">
        <v>155</v>
      </c>
    </row>
    <row r="105" s="2" customFormat="1" ht="17.1" customHeight="1" spans="1:16">
      <c r="A105" s="17">
        <v>103</v>
      </c>
      <c r="B105" s="17" t="s">
        <v>77</v>
      </c>
      <c r="C105" s="17" t="s">
        <v>270</v>
      </c>
      <c r="D105" s="17" t="s">
        <v>271</v>
      </c>
      <c r="E105" s="19" t="str">
        <f t="shared" si="4"/>
        <v>35012****110075090</v>
      </c>
      <c r="F105" s="20">
        <v>43038</v>
      </c>
      <c r="G105" s="20">
        <v>44133</v>
      </c>
      <c r="H105" s="21">
        <v>43729</v>
      </c>
      <c r="I105" s="21">
        <v>43820</v>
      </c>
      <c r="J105" s="26">
        <f t="shared" si="5"/>
        <v>91</v>
      </c>
      <c r="K105" s="19">
        <v>30000</v>
      </c>
      <c r="L105" s="17">
        <v>30000</v>
      </c>
      <c r="M105" s="27" t="e">
        <f>MID(#REF!,1,8)/1000/30*L105*J105</f>
        <v>#REF!</v>
      </c>
      <c r="N105" s="18">
        <v>360.21</v>
      </c>
      <c r="O105" s="19" t="s">
        <v>80</v>
      </c>
      <c r="P105" s="19" t="s">
        <v>145</v>
      </c>
    </row>
    <row r="106" s="2" customFormat="1" ht="17.1" customHeight="1" spans="1:16">
      <c r="A106" s="17">
        <v>104</v>
      </c>
      <c r="B106" s="17" t="s">
        <v>77</v>
      </c>
      <c r="C106" s="17" t="s">
        <v>272</v>
      </c>
      <c r="D106" s="17" t="s">
        <v>273</v>
      </c>
      <c r="E106" s="19" t="str">
        <f t="shared" si="4"/>
        <v>35012****504244972</v>
      </c>
      <c r="F106" s="20">
        <v>42977</v>
      </c>
      <c r="G106" s="20">
        <v>44072</v>
      </c>
      <c r="H106" s="21">
        <v>43729</v>
      </c>
      <c r="I106" s="21">
        <v>43820</v>
      </c>
      <c r="J106" s="26">
        <f t="shared" si="5"/>
        <v>91</v>
      </c>
      <c r="K106" s="19">
        <v>30000</v>
      </c>
      <c r="L106" s="17">
        <v>19999.03</v>
      </c>
      <c r="M106" s="27" t="e">
        <f>MID(#REF!,1,8)/1000/30*L106*J106</f>
        <v>#REF!</v>
      </c>
      <c r="N106" s="18">
        <v>240.13</v>
      </c>
      <c r="O106" s="19" t="s">
        <v>80</v>
      </c>
      <c r="P106" s="19" t="s">
        <v>81</v>
      </c>
    </row>
    <row r="107" s="2" customFormat="1" ht="17.1" customHeight="1" spans="1:16">
      <c r="A107" s="17">
        <v>105</v>
      </c>
      <c r="B107" s="17" t="s">
        <v>17</v>
      </c>
      <c r="C107" s="17" t="s">
        <v>274</v>
      </c>
      <c r="D107" s="17" t="s">
        <v>275</v>
      </c>
      <c r="E107" s="19" t="str">
        <f t="shared" si="4"/>
        <v>35012****109092897</v>
      </c>
      <c r="F107" s="20">
        <v>42880</v>
      </c>
      <c r="G107" s="20">
        <v>43975</v>
      </c>
      <c r="H107" s="21">
        <v>43729</v>
      </c>
      <c r="I107" s="21">
        <v>43820</v>
      </c>
      <c r="J107" s="26">
        <f t="shared" si="5"/>
        <v>91</v>
      </c>
      <c r="K107" s="19">
        <v>30000</v>
      </c>
      <c r="L107" s="17">
        <v>30000</v>
      </c>
      <c r="M107" s="27" t="e">
        <f>MID(#REF!,1,8)/1000/30*L107*J107</f>
        <v>#REF!</v>
      </c>
      <c r="N107" s="18">
        <v>364</v>
      </c>
      <c r="O107" s="19" t="s">
        <v>65</v>
      </c>
      <c r="P107" s="19" t="s">
        <v>88</v>
      </c>
    </row>
    <row r="108" s="2" customFormat="1" ht="17.1" customHeight="1" spans="1:16">
      <c r="A108" s="17">
        <v>106</v>
      </c>
      <c r="B108" s="17" t="s">
        <v>22</v>
      </c>
      <c r="C108" s="17" t="s">
        <v>276</v>
      </c>
      <c r="D108" s="17" t="s">
        <v>277</v>
      </c>
      <c r="E108" s="19" t="str">
        <f t="shared" si="4"/>
        <v>35012****808154511</v>
      </c>
      <c r="F108" s="20">
        <v>42879</v>
      </c>
      <c r="G108" s="20">
        <v>43974</v>
      </c>
      <c r="H108" s="21">
        <v>43729</v>
      </c>
      <c r="I108" s="21">
        <v>43820</v>
      </c>
      <c r="J108" s="26">
        <f t="shared" si="5"/>
        <v>91</v>
      </c>
      <c r="K108" s="19">
        <v>30000</v>
      </c>
      <c r="L108" s="17">
        <v>30000</v>
      </c>
      <c r="M108" s="27" t="e">
        <f>MID(#REF!,1,8)/1000/30*L108*J108</f>
        <v>#REF!</v>
      </c>
      <c r="N108" s="18">
        <v>364</v>
      </c>
      <c r="O108" s="19" t="s">
        <v>25</v>
      </c>
      <c r="P108" s="19" t="s">
        <v>26</v>
      </c>
    </row>
    <row r="109" s="2" customFormat="1" ht="17.1" customHeight="1" spans="1:16">
      <c r="A109" s="17">
        <v>107</v>
      </c>
      <c r="B109" s="17" t="s">
        <v>17</v>
      </c>
      <c r="C109" s="17" t="s">
        <v>278</v>
      </c>
      <c r="D109" s="17" t="s">
        <v>279</v>
      </c>
      <c r="E109" s="19" t="str">
        <f t="shared" si="4"/>
        <v>35012****705062754</v>
      </c>
      <c r="F109" s="20">
        <v>42882</v>
      </c>
      <c r="G109" s="20">
        <v>43977</v>
      </c>
      <c r="H109" s="21">
        <v>43729</v>
      </c>
      <c r="I109" s="21">
        <v>43820</v>
      </c>
      <c r="J109" s="26">
        <f t="shared" si="5"/>
        <v>91</v>
      </c>
      <c r="K109" s="19">
        <v>30000</v>
      </c>
      <c r="L109" s="17">
        <v>30000</v>
      </c>
      <c r="M109" s="27" t="e">
        <f>MID(#REF!,1,8)/1000/30*L109*J109</f>
        <v>#REF!</v>
      </c>
      <c r="N109" s="18">
        <v>364</v>
      </c>
      <c r="O109" s="19" t="s">
        <v>20</v>
      </c>
      <c r="P109" s="19" t="s">
        <v>21</v>
      </c>
    </row>
    <row r="110" s="2" customFormat="1" ht="17.1" customHeight="1" spans="1:16">
      <c r="A110" s="17">
        <v>108</v>
      </c>
      <c r="B110" s="17" t="s">
        <v>17</v>
      </c>
      <c r="C110" s="17" t="s">
        <v>280</v>
      </c>
      <c r="D110" s="17" t="s">
        <v>281</v>
      </c>
      <c r="E110" s="19" t="str">
        <f t="shared" si="4"/>
        <v>35042****905123019</v>
      </c>
      <c r="F110" s="20">
        <v>42879</v>
      </c>
      <c r="G110" s="20">
        <v>43974</v>
      </c>
      <c r="H110" s="21">
        <v>43729</v>
      </c>
      <c r="I110" s="21">
        <v>43820</v>
      </c>
      <c r="J110" s="26">
        <f t="shared" si="5"/>
        <v>91</v>
      </c>
      <c r="K110" s="19">
        <v>50000</v>
      </c>
      <c r="L110" s="17">
        <v>50000</v>
      </c>
      <c r="M110" s="27" t="e">
        <f>MID(#REF!,1,8)/1000/30*L110*J110</f>
        <v>#REF!</v>
      </c>
      <c r="N110" s="18">
        <v>606.67</v>
      </c>
      <c r="O110" s="19" t="s">
        <v>65</v>
      </c>
      <c r="P110" s="19" t="s">
        <v>88</v>
      </c>
    </row>
    <row r="111" s="2" customFormat="1" ht="17.1" customHeight="1" spans="1:16">
      <c r="A111" s="17">
        <v>109</v>
      </c>
      <c r="B111" s="17" t="s">
        <v>17</v>
      </c>
      <c r="C111" s="17" t="s">
        <v>282</v>
      </c>
      <c r="D111" s="17" t="s">
        <v>283</v>
      </c>
      <c r="E111" s="19" t="str">
        <f t="shared" si="4"/>
        <v>35012****610172858</v>
      </c>
      <c r="F111" s="20">
        <v>42882</v>
      </c>
      <c r="G111" s="20">
        <v>43977</v>
      </c>
      <c r="H111" s="21">
        <v>43729</v>
      </c>
      <c r="I111" s="21">
        <v>43820</v>
      </c>
      <c r="J111" s="26">
        <f t="shared" si="5"/>
        <v>91</v>
      </c>
      <c r="K111" s="19">
        <v>30000</v>
      </c>
      <c r="L111" s="17">
        <v>30000</v>
      </c>
      <c r="M111" s="27" t="e">
        <f>MID(#REF!,1,8)/1000/30*L111*J111</f>
        <v>#REF!</v>
      </c>
      <c r="N111" s="18">
        <v>364</v>
      </c>
      <c r="O111" s="19" t="s">
        <v>20</v>
      </c>
      <c r="P111" s="19" t="s">
        <v>21</v>
      </c>
    </row>
    <row r="112" s="2" customFormat="1" ht="17.1" customHeight="1" spans="1:16">
      <c r="A112" s="17">
        <v>110</v>
      </c>
      <c r="B112" s="17" t="s">
        <v>17</v>
      </c>
      <c r="C112" s="17" t="s">
        <v>284</v>
      </c>
      <c r="D112" s="17" t="s">
        <v>285</v>
      </c>
      <c r="E112" s="19" t="str">
        <f t="shared" si="4"/>
        <v>35012****203012857</v>
      </c>
      <c r="F112" s="20">
        <v>42883</v>
      </c>
      <c r="G112" s="20">
        <v>43978</v>
      </c>
      <c r="H112" s="21">
        <v>43729</v>
      </c>
      <c r="I112" s="21">
        <v>43820</v>
      </c>
      <c r="J112" s="26">
        <f t="shared" si="5"/>
        <v>91</v>
      </c>
      <c r="K112" s="19">
        <v>50000</v>
      </c>
      <c r="L112" s="17">
        <v>50000</v>
      </c>
      <c r="M112" s="27" t="e">
        <f>MID(#REF!,1,8)/1000/30*L112*J112</f>
        <v>#REF!</v>
      </c>
      <c r="N112" s="18">
        <v>606.67</v>
      </c>
      <c r="O112" s="19" t="s">
        <v>65</v>
      </c>
      <c r="P112" s="19" t="s">
        <v>168</v>
      </c>
    </row>
    <row r="113" s="2" customFormat="1" ht="17.1" customHeight="1" spans="1:16">
      <c r="A113" s="17">
        <v>111</v>
      </c>
      <c r="B113" s="17" t="s">
        <v>110</v>
      </c>
      <c r="C113" s="17" t="s">
        <v>286</v>
      </c>
      <c r="D113" s="17" t="s">
        <v>287</v>
      </c>
      <c r="E113" s="19" t="str">
        <f t="shared" si="4"/>
        <v>35012****611286430</v>
      </c>
      <c r="F113" s="20">
        <v>42880</v>
      </c>
      <c r="G113" s="20">
        <v>43975</v>
      </c>
      <c r="H113" s="21">
        <v>43729</v>
      </c>
      <c r="I113" s="21">
        <v>43820</v>
      </c>
      <c r="J113" s="26">
        <f t="shared" si="5"/>
        <v>91</v>
      </c>
      <c r="K113" s="19">
        <v>30000</v>
      </c>
      <c r="L113" s="17">
        <v>30000</v>
      </c>
      <c r="M113" s="27" t="e">
        <f>MID(#REF!,1,8)/1000/30*L113*J113</f>
        <v>#REF!</v>
      </c>
      <c r="N113" s="18">
        <v>364</v>
      </c>
      <c r="O113" s="19" t="s">
        <v>113</v>
      </c>
      <c r="P113" s="19" t="s">
        <v>288</v>
      </c>
    </row>
    <row r="114" s="2" customFormat="1" ht="17.1" customHeight="1" spans="1:16">
      <c r="A114" s="17">
        <v>112</v>
      </c>
      <c r="B114" s="17" t="s">
        <v>22</v>
      </c>
      <c r="C114" s="17" t="s">
        <v>289</v>
      </c>
      <c r="D114" s="17" t="s">
        <v>290</v>
      </c>
      <c r="E114" s="19" t="str">
        <f t="shared" si="4"/>
        <v>35012****211184510</v>
      </c>
      <c r="F114" s="20">
        <v>42879</v>
      </c>
      <c r="G114" s="20">
        <v>43974</v>
      </c>
      <c r="H114" s="21">
        <v>43729</v>
      </c>
      <c r="I114" s="21">
        <v>43820</v>
      </c>
      <c r="J114" s="26">
        <f t="shared" si="5"/>
        <v>91</v>
      </c>
      <c r="K114" s="19">
        <v>50000</v>
      </c>
      <c r="L114" s="17">
        <v>50000</v>
      </c>
      <c r="M114" s="27" t="e">
        <f>MID(#REF!,1,8)/1000/30*L114*J114</f>
        <v>#REF!</v>
      </c>
      <c r="N114" s="18">
        <v>606.67</v>
      </c>
      <c r="O114" s="19" t="s">
        <v>25</v>
      </c>
      <c r="P114" s="19" t="s">
        <v>109</v>
      </c>
    </row>
    <row r="115" s="2" customFormat="1" ht="17.1" customHeight="1" spans="1:16">
      <c r="A115" s="17">
        <v>113</v>
      </c>
      <c r="B115" s="17" t="s">
        <v>17</v>
      </c>
      <c r="C115" s="17" t="s">
        <v>291</v>
      </c>
      <c r="D115" s="17" t="s">
        <v>292</v>
      </c>
      <c r="E115" s="19" t="str">
        <f t="shared" si="4"/>
        <v>35012****006062855</v>
      </c>
      <c r="F115" s="20">
        <v>42881</v>
      </c>
      <c r="G115" s="20">
        <v>43976</v>
      </c>
      <c r="H115" s="21">
        <v>43729</v>
      </c>
      <c r="I115" s="21">
        <v>43820</v>
      </c>
      <c r="J115" s="26">
        <f t="shared" si="5"/>
        <v>91</v>
      </c>
      <c r="K115" s="19">
        <v>50000</v>
      </c>
      <c r="L115" s="17">
        <v>50000</v>
      </c>
      <c r="M115" s="27" t="e">
        <f>MID(#REF!,1,8)/1000/30*L115*J115</f>
        <v>#REF!</v>
      </c>
      <c r="N115" s="18">
        <v>606.67</v>
      </c>
      <c r="O115" s="19" t="s">
        <v>65</v>
      </c>
      <c r="P115" s="19" t="s">
        <v>88</v>
      </c>
    </row>
    <row r="116" s="2" customFormat="1" ht="17.1" customHeight="1" spans="1:16">
      <c r="A116" s="17">
        <v>114</v>
      </c>
      <c r="B116" s="17" t="s">
        <v>22</v>
      </c>
      <c r="C116" s="17" t="s">
        <v>293</v>
      </c>
      <c r="D116" s="17" t="s">
        <v>294</v>
      </c>
      <c r="E116" s="19" t="str">
        <f t="shared" si="4"/>
        <v>35012****910124511</v>
      </c>
      <c r="F116" s="20">
        <v>42883</v>
      </c>
      <c r="G116" s="20">
        <v>43978</v>
      </c>
      <c r="H116" s="21">
        <v>43729</v>
      </c>
      <c r="I116" s="21">
        <v>43820</v>
      </c>
      <c r="J116" s="26">
        <f t="shared" si="5"/>
        <v>91</v>
      </c>
      <c r="K116" s="19">
        <v>50000</v>
      </c>
      <c r="L116" s="17">
        <v>50000</v>
      </c>
      <c r="M116" s="27" t="e">
        <f>MID(#REF!,1,8)/1000/30*L116*J116</f>
        <v>#REF!</v>
      </c>
      <c r="N116" s="18">
        <v>606.67</v>
      </c>
      <c r="O116" s="19" t="s">
        <v>25</v>
      </c>
      <c r="P116" s="19" t="s">
        <v>26</v>
      </c>
    </row>
    <row r="117" s="2" customFormat="1" ht="17.1" customHeight="1" spans="1:16">
      <c r="A117" s="17">
        <v>115</v>
      </c>
      <c r="B117" s="17" t="s">
        <v>17</v>
      </c>
      <c r="C117" s="17" t="s">
        <v>295</v>
      </c>
      <c r="D117" s="17" t="s">
        <v>296</v>
      </c>
      <c r="E117" s="19" t="str">
        <f t="shared" si="4"/>
        <v>35012****508102761</v>
      </c>
      <c r="F117" s="20">
        <v>42882</v>
      </c>
      <c r="G117" s="20">
        <v>43977</v>
      </c>
      <c r="H117" s="21">
        <v>43729</v>
      </c>
      <c r="I117" s="21">
        <v>43820</v>
      </c>
      <c r="J117" s="26">
        <f t="shared" si="5"/>
        <v>91</v>
      </c>
      <c r="K117" s="19">
        <v>10000</v>
      </c>
      <c r="L117" s="17">
        <v>10000</v>
      </c>
      <c r="M117" s="27" t="e">
        <f>MID(#REF!,1,8)/1000/30*L117*J117</f>
        <v>#REF!</v>
      </c>
      <c r="N117" s="18">
        <v>121.33</v>
      </c>
      <c r="O117" s="19" t="s">
        <v>20</v>
      </c>
      <c r="P117" s="19" t="s">
        <v>21</v>
      </c>
    </row>
    <row r="118" s="2" customFormat="1" ht="17.1" customHeight="1" spans="1:16">
      <c r="A118" s="17">
        <v>116</v>
      </c>
      <c r="B118" s="17" t="s">
        <v>32</v>
      </c>
      <c r="C118" s="17" t="s">
        <v>297</v>
      </c>
      <c r="D118" s="17" t="s">
        <v>298</v>
      </c>
      <c r="E118" s="19" t="str">
        <f t="shared" si="4"/>
        <v>35012****705272051</v>
      </c>
      <c r="F118" s="20">
        <v>42881</v>
      </c>
      <c r="G118" s="20">
        <v>43976</v>
      </c>
      <c r="H118" s="21">
        <v>43729</v>
      </c>
      <c r="I118" s="21">
        <v>43820</v>
      </c>
      <c r="J118" s="26">
        <f t="shared" si="5"/>
        <v>91</v>
      </c>
      <c r="K118" s="19">
        <v>30000</v>
      </c>
      <c r="L118" s="17">
        <v>30000</v>
      </c>
      <c r="M118" s="27" t="e">
        <f>MID(#REF!,1,8)/1000/30*L118*J118</f>
        <v>#REF!</v>
      </c>
      <c r="N118" s="18">
        <v>364</v>
      </c>
      <c r="O118" s="19" t="s">
        <v>35</v>
      </c>
      <c r="P118" s="19" t="s">
        <v>36</v>
      </c>
    </row>
    <row r="119" s="2" customFormat="1" ht="17.1" customHeight="1" spans="1:16">
      <c r="A119" s="17">
        <v>117</v>
      </c>
      <c r="B119" s="17" t="s">
        <v>22</v>
      </c>
      <c r="C119" s="17" t="s">
        <v>299</v>
      </c>
      <c r="D119" s="17" t="s">
        <v>300</v>
      </c>
      <c r="E119" s="19" t="str">
        <f t="shared" si="4"/>
        <v>35012****709094517</v>
      </c>
      <c r="F119" s="20">
        <v>42974</v>
      </c>
      <c r="G119" s="20">
        <v>44067</v>
      </c>
      <c r="H119" s="21">
        <v>43729</v>
      </c>
      <c r="I119" s="21">
        <v>43820</v>
      </c>
      <c r="J119" s="26">
        <f t="shared" si="5"/>
        <v>91</v>
      </c>
      <c r="K119" s="19">
        <v>30000</v>
      </c>
      <c r="L119" s="17">
        <v>30000</v>
      </c>
      <c r="M119" s="27" t="e">
        <f>MID(#REF!,1,8)/1000/30*L119*J119</f>
        <v>#REF!</v>
      </c>
      <c r="N119" s="18">
        <v>360.21</v>
      </c>
      <c r="O119" s="19" t="s">
        <v>25</v>
      </c>
      <c r="P119" s="19" t="s">
        <v>26</v>
      </c>
    </row>
    <row r="120" s="2" customFormat="1" ht="17.1" customHeight="1" spans="1:16">
      <c r="A120" s="17">
        <v>118</v>
      </c>
      <c r="B120" s="17" t="s">
        <v>17</v>
      </c>
      <c r="C120" s="17" t="s">
        <v>301</v>
      </c>
      <c r="D120" s="17" t="s">
        <v>302</v>
      </c>
      <c r="E120" s="19" t="str">
        <f t="shared" si="4"/>
        <v>35012****609282879</v>
      </c>
      <c r="F120" s="20">
        <v>43090</v>
      </c>
      <c r="G120" s="20">
        <v>44185</v>
      </c>
      <c r="H120" s="21">
        <v>43729</v>
      </c>
      <c r="I120" s="21">
        <v>43820</v>
      </c>
      <c r="J120" s="26">
        <f t="shared" si="5"/>
        <v>91</v>
      </c>
      <c r="K120" s="19">
        <v>3000</v>
      </c>
      <c r="L120" s="17">
        <v>3000</v>
      </c>
      <c r="M120" s="27" t="e">
        <f>MID(#REF!,1,8)/1000/30*L120*J120</f>
        <v>#REF!</v>
      </c>
      <c r="N120" s="18">
        <v>36.02</v>
      </c>
      <c r="O120" s="19" t="s">
        <v>65</v>
      </c>
      <c r="P120" s="19" t="s">
        <v>66</v>
      </c>
    </row>
    <row r="121" s="2" customFormat="1" ht="17.1" customHeight="1" spans="1:16">
      <c r="A121" s="17">
        <v>119</v>
      </c>
      <c r="B121" s="17" t="s">
        <v>27</v>
      </c>
      <c r="C121" s="17" t="s">
        <v>303</v>
      </c>
      <c r="D121" s="17" t="s">
        <v>304</v>
      </c>
      <c r="E121" s="19" t="str">
        <f t="shared" si="4"/>
        <v>35012****301161071</v>
      </c>
      <c r="F121" s="20">
        <v>43195</v>
      </c>
      <c r="G121" s="20">
        <v>43925</v>
      </c>
      <c r="H121" s="21">
        <v>43729</v>
      </c>
      <c r="I121" s="21">
        <v>43820</v>
      </c>
      <c r="J121" s="26">
        <f t="shared" si="5"/>
        <v>91</v>
      </c>
      <c r="K121" s="19">
        <v>50000</v>
      </c>
      <c r="L121" s="17">
        <v>50000</v>
      </c>
      <c r="M121" s="27" t="e">
        <f>MID(#REF!,1,8)/1000/30*L121*J121</f>
        <v>#REF!</v>
      </c>
      <c r="N121" s="18">
        <v>600.35</v>
      </c>
      <c r="O121" s="19" t="s">
        <v>30</v>
      </c>
      <c r="P121" s="19" t="s">
        <v>31</v>
      </c>
    </row>
    <row r="122" s="2" customFormat="1" ht="17.1" customHeight="1" spans="1:16">
      <c r="A122" s="17">
        <v>120</v>
      </c>
      <c r="B122" s="17" t="s">
        <v>22</v>
      </c>
      <c r="C122" s="17" t="s">
        <v>305</v>
      </c>
      <c r="D122" s="17" t="s">
        <v>306</v>
      </c>
      <c r="E122" s="19" t="str">
        <f t="shared" si="4"/>
        <v>35012****608154612</v>
      </c>
      <c r="F122" s="20">
        <v>43042</v>
      </c>
      <c r="G122" s="20">
        <v>44137</v>
      </c>
      <c r="H122" s="21">
        <v>43729</v>
      </c>
      <c r="I122" s="21">
        <v>43820</v>
      </c>
      <c r="J122" s="26">
        <f t="shared" si="5"/>
        <v>91</v>
      </c>
      <c r="K122" s="19">
        <v>50000</v>
      </c>
      <c r="L122" s="17">
        <v>50000</v>
      </c>
      <c r="M122" s="27" t="e">
        <f>MID(#REF!,1,8)/1000/30*L122*J122</f>
        <v>#REF!</v>
      </c>
      <c r="N122" s="18">
        <v>600.35</v>
      </c>
      <c r="O122" s="19" t="s">
        <v>25</v>
      </c>
      <c r="P122" s="19" t="s">
        <v>109</v>
      </c>
    </row>
    <row r="123" s="2" customFormat="1" ht="17.1" customHeight="1" spans="1:16">
      <c r="A123" s="17">
        <v>121</v>
      </c>
      <c r="B123" s="17" t="s">
        <v>102</v>
      </c>
      <c r="C123" s="17" t="s">
        <v>307</v>
      </c>
      <c r="D123" s="17" t="s">
        <v>308</v>
      </c>
      <c r="E123" s="19" t="str">
        <f t="shared" si="4"/>
        <v>35012****111281392</v>
      </c>
      <c r="F123" s="20">
        <v>43042</v>
      </c>
      <c r="G123" s="20">
        <v>44137</v>
      </c>
      <c r="H123" s="21">
        <v>43729</v>
      </c>
      <c r="I123" s="21">
        <v>43820</v>
      </c>
      <c r="J123" s="26">
        <f t="shared" si="5"/>
        <v>91</v>
      </c>
      <c r="K123" s="19">
        <v>10000</v>
      </c>
      <c r="L123" s="17">
        <v>10000</v>
      </c>
      <c r="M123" s="27" t="e">
        <f>MID(#REF!,1,8)/1000/30*L123*J123</f>
        <v>#REF!</v>
      </c>
      <c r="N123" s="18">
        <v>120.07</v>
      </c>
      <c r="O123" s="19" t="s">
        <v>105</v>
      </c>
      <c r="P123" s="19" t="s">
        <v>175</v>
      </c>
    </row>
    <row r="124" s="2" customFormat="1" ht="17.1" customHeight="1" spans="1:16">
      <c r="A124" s="17">
        <v>122</v>
      </c>
      <c r="B124" s="17" t="s">
        <v>27</v>
      </c>
      <c r="C124" s="17" t="s">
        <v>309</v>
      </c>
      <c r="D124" s="17" t="s">
        <v>310</v>
      </c>
      <c r="E124" s="19" t="str">
        <f t="shared" si="4"/>
        <v>35012****911061080</v>
      </c>
      <c r="F124" s="20">
        <v>43095</v>
      </c>
      <c r="G124" s="20">
        <v>44190</v>
      </c>
      <c r="H124" s="21">
        <v>43729</v>
      </c>
      <c r="I124" s="21">
        <v>43820</v>
      </c>
      <c r="J124" s="26">
        <f t="shared" si="5"/>
        <v>91</v>
      </c>
      <c r="K124" s="19">
        <v>30000</v>
      </c>
      <c r="L124" s="17">
        <v>30000</v>
      </c>
      <c r="M124" s="27" t="e">
        <f>MID(#REF!,1,8)/1000/30*L124*J124</f>
        <v>#REF!</v>
      </c>
      <c r="N124" s="18">
        <v>360.21</v>
      </c>
      <c r="O124" s="19" t="s">
        <v>30</v>
      </c>
      <c r="P124" s="19" t="s">
        <v>55</v>
      </c>
    </row>
    <row r="125" s="2" customFormat="1" ht="17.1" customHeight="1" spans="1:16">
      <c r="A125" s="17">
        <v>123</v>
      </c>
      <c r="B125" s="17" t="s">
        <v>39</v>
      </c>
      <c r="C125" s="17" t="s">
        <v>311</v>
      </c>
      <c r="D125" s="17" t="s">
        <v>312</v>
      </c>
      <c r="E125" s="19" t="str">
        <f t="shared" si="4"/>
        <v>35012****502073917</v>
      </c>
      <c r="F125" s="20">
        <v>43249</v>
      </c>
      <c r="G125" s="20">
        <v>43979</v>
      </c>
      <c r="H125" s="21">
        <v>43729</v>
      </c>
      <c r="I125" s="21">
        <v>43820</v>
      </c>
      <c r="J125" s="26">
        <f t="shared" si="5"/>
        <v>91</v>
      </c>
      <c r="K125" s="19">
        <v>50000</v>
      </c>
      <c r="L125" s="17">
        <v>50000</v>
      </c>
      <c r="M125" s="27" t="e">
        <f>MID(#REF!,1,8)/1000/30*L125*J125</f>
        <v>#REF!</v>
      </c>
      <c r="N125" s="18">
        <v>600.35</v>
      </c>
      <c r="O125" s="19" t="s">
        <v>42</v>
      </c>
      <c r="P125" s="19" t="s">
        <v>43</v>
      </c>
    </row>
    <row r="126" s="2" customFormat="1" ht="17.1" customHeight="1" spans="1:16">
      <c r="A126" s="17">
        <v>124</v>
      </c>
      <c r="B126" s="17" t="s">
        <v>17</v>
      </c>
      <c r="C126" s="17" t="s">
        <v>313</v>
      </c>
      <c r="D126" s="17" t="s">
        <v>314</v>
      </c>
      <c r="E126" s="19" t="str">
        <f t="shared" si="4"/>
        <v>35012****303022775</v>
      </c>
      <c r="F126" s="20">
        <v>43068</v>
      </c>
      <c r="G126" s="20">
        <v>44163</v>
      </c>
      <c r="H126" s="21">
        <v>43729</v>
      </c>
      <c r="I126" s="21">
        <v>43820</v>
      </c>
      <c r="J126" s="26">
        <f t="shared" si="5"/>
        <v>91</v>
      </c>
      <c r="K126" s="19">
        <v>50000</v>
      </c>
      <c r="L126" s="17">
        <v>50000</v>
      </c>
      <c r="M126" s="27" t="e">
        <f>MID(#REF!,1,8)/1000/30*L126*J126</f>
        <v>#REF!</v>
      </c>
      <c r="N126" s="18">
        <v>600.35</v>
      </c>
      <c r="O126" s="19" t="s">
        <v>65</v>
      </c>
      <c r="P126" s="19" t="s">
        <v>66</v>
      </c>
    </row>
    <row r="127" s="2" customFormat="1" ht="17.1" customHeight="1" spans="1:16">
      <c r="A127" s="17">
        <v>125</v>
      </c>
      <c r="B127" s="17" t="s">
        <v>102</v>
      </c>
      <c r="C127" s="17" t="s">
        <v>315</v>
      </c>
      <c r="D127" s="17" t="s">
        <v>316</v>
      </c>
      <c r="E127" s="19" t="str">
        <f t="shared" si="4"/>
        <v>35012****101071339</v>
      </c>
      <c r="F127" s="20">
        <v>43042</v>
      </c>
      <c r="G127" s="20">
        <v>44137</v>
      </c>
      <c r="H127" s="21">
        <v>43729</v>
      </c>
      <c r="I127" s="21">
        <v>43820</v>
      </c>
      <c r="J127" s="26">
        <f t="shared" si="5"/>
        <v>91</v>
      </c>
      <c r="K127" s="19">
        <v>10000</v>
      </c>
      <c r="L127" s="17">
        <v>10000</v>
      </c>
      <c r="M127" s="27" t="e">
        <f>MID(#REF!,1,8)/1000/30*L127*J127</f>
        <v>#REF!</v>
      </c>
      <c r="N127" s="18">
        <v>120.07</v>
      </c>
      <c r="O127" s="19" t="s">
        <v>105</v>
      </c>
      <c r="P127" s="19" t="s">
        <v>175</v>
      </c>
    </row>
    <row r="128" s="2" customFormat="1" ht="17.1" customHeight="1" spans="1:16">
      <c r="A128" s="17">
        <v>126</v>
      </c>
      <c r="B128" s="17" t="s">
        <v>39</v>
      </c>
      <c r="C128" s="17" t="s">
        <v>317</v>
      </c>
      <c r="D128" s="17" t="s">
        <v>318</v>
      </c>
      <c r="E128" s="19" t="str">
        <f t="shared" si="4"/>
        <v>35012****31220391X</v>
      </c>
      <c r="F128" s="20">
        <v>43248</v>
      </c>
      <c r="G128" s="20">
        <v>43978</v>
      </c>
      <c r="H128" s="21">
        <v>43729</v>
      </c>
      <c r="I128" s="21">
        <v>43820</v>
      </c>
      <c r="J128" s="26">
        <f t="shared" si="5"/>
        <v>91</v>
      </c>
      <c r="K128" s="19">
        <v>50000</v>
      </c>
      <c r="L128" s="17">
        <v>50000</v>
      </c>
      <c r="M128" s="27" t="e">
        <f>MID(#REF!,1,8)/1000/30*L128*J128</f>
        <v>#REF!</v>
      </c>
      <c r="N128" s="18">
        <v>600.35</v>
      </c>
      <c r="O128" s="19" t="s">
        <v>42</v>
      </c>
      <c r="P128" s="19" t="s">
        <v>43</v>
      </c>
    </row>
    <row r="129" s="2" customFormat="1" ht="17.1" customHeight="1" spans="1:16">
      <c r="A129" s="17">
        <v>127</v>
      </c>
      <c r="B129" s="17" t="s">
        <v>39</v>
      </c>
      <c r="C129" s="17" t="s">
        <v>319</v>
      </c>
      <c r="D129" s="17" t="s">
        <v>320</v>
      </c>
      <c r="E129" s="19" t="str">
        <f t="shared" si="4"/>
        <v>35012****006293958</v>
      </c>
      <c r="F129" s="20">
        <v>43241</v>
      </c>
      <c r="G129" s="20">
        <v>43971</v>
      </c>
      <c r="H129" s="21">
        <v>43729</v>
      </c>
      <c r="I129" s="21">
        <v>43820</v>
      </c>
      <c r="J129" s="26">
        <f t="shared" si="5"/>
        <v>91</v>
      </c>
      <c r="K129" s="19">
        <v>50000</v>
      </c>
      <c r="L129" s="17">
        <v>50000</v>
      </c>
      <c r="M129" s="27" t="e">
        <f>MID(#REF!,1,8)/1000/30*L129*J129</f>
        <v>#REF!</v>
      </c>
      <c r="N129" s="18">
        <v>600.35</v>
      </c>
      <c r="O129" s="19" t="s">
        <v>42</v>
      </c>
      <c r="P129" s="19" t="s">
        <v>43</v>
      </c>
    </row>
    <row r="130" s="2" customFormat="1" ht="17.1" customHeight="1" spans="1:16">
      <c r="A130" s="17">
        <v>128</v>
      </c>
      <c r="B130" s="17" t="s">
        <v>39</v>
      </c>
      <c r="C130" s="17" t="s">
        <v>321</v>
      </c>
      <c r="D130" s="17" t="s">
        <v>322</v>
      </c>
      <c r="E130" s="19" t="str">
        <f t="shared" si="4"/>
        <v>35012****308103924</v>
      </c>
      <c r="F130" s="20">
        <v>43245</v>
      </c>
      <c r="G130" s="20">
        <v>43975</v>
      </c>
      <c r="H130" s="21">
        <v>43729</v>
      </c>
      <c r="I130" s="21">
        <v>43820</v>
      </c>
      <c r="J130" s="26">
        <f t="shared" si="5"/>
        <v>91</v>
      </c>
      <c r="K130" s="19">
        <v>50000</v>
      </c>
      <c r="L130" s="17">
        <v>50000</v>
      </c>
      <c r="M130" s="27" t="e">
        <f>MID(#REF!,1,8)/1000/30*L130*J130</f>
        <v>#REF!</v>
      </c>
      <c r="N130" s="18">
        <v>600.35</v>
      </c>
      <c r="O130" s="19" t="s">
        <v>42</v>
      </c>
      <c r="P130" s="19" t="s">
        <v>43</v>
      </c>
    </row>
    <row r="131" s="2" customFormat="1" ht="17.1" customHeight="1" spans="1:16">
      <c r="A131" s="17">
        <v>129</v>
      </c>
      <c r="B131" s="17" t="s">
        <v>32</v>
      </c>
      <c r="C131" s="17" t="s">
        <v>323</v>
      </c>
      <c r="D131" s="17" t="s">
        <v>324</v>
      </c>
      <c r="E131" s="19" t="str">
        <f t="shared" si="4"/>
        <v>35012****407292062</v>
      </c>
      <c r="F131" s="20">
        <v>43449</v>
      </c>
      <c r="G131" s="20">
        <v>43813</v>
      </c>
      <c r="H131" s="21">
        <v>43729</v>
      </c>
      <c r="I131" s="21">
        <v>43813</v>
      </c>
      <c r="J131" s="26">
        <f t="shared" si="5"/>
        <v>84</v>
      </c>
      <c r="K131" s="19">
        <v>30000</v>
      </c>
      <c r="L131" s="17">
        <v>30000</v>
      </c>
      <c r="M131" s="27" t="e">
        <f>MID(#REF!,1,8)/1000/30*L131*J131</f>
        <v>#REF!</v>
      </c>
      <c r="N131" s="18">
        <v>304.5</v>
      </c>
      <c r="O131" s="19" t="s">
        <v>35</v>
      </c>
      <c r="P131" s="19" t="s">
        <v>213</v>
      </c>
    </row>
    <row r="132" s="2" customFormat="1" ht="17.1" customHeight="1" spans="1:16">
      <c r="A132" s="17">
        <v>130</v>
      </c>
      <c r="B132" s="17" t="s">
        <v>58</v>
      </c>
      <c r="C132" s="17" t="s">
        <v>325</v>
      </c>
      <c r="D132" s="17" t="s">
        <v>326</v>
      </c>
      <c r="E132" s="19" t="str">
        <f t="shared" si="4"/>
        <v>35012****701253717</v>
      </c>
      <c r="F132" s="20">
        <v>43578</v>
      </c>
      <c r="G132" s="20">
        <v>43943</v>
      </c>
      <c r="H132" s="21">
        <v>43729</v>
      </c>
      <c r="I132" s="21">
        <v>43820</v>
      </c>
      <c r="J132" s="26">
        <f t="shared" si="5"/>
        <v>91</v>
      </c>
      <c r="K132" s="19">
        <v>20000</v>
      </c>
      <c r="L132" s="17">
        <v>20000</v>
      </c>
      <c r="M132" s="27" t="e">
        <f>MID(#REF!,1,8)/1000/30*L132*J132</f>
        <v>#REF!</v>
      </c>
      <c r="N132" s="18">
        <v>219.92</v>
      </c>
      <c r="O132" s="19" t="s">
        <v>61</v>
      </c>
      <c r="P132" s="19" t="s">
        <v>62</v>
      </c>
    </row>
    <row r="133" s="2" customFormat="1" ht="17.1" customHeight="1" spans="1:16">
      <c r="A133" s="17">
        <v>131</v>
      </c>
      <c r="B133" s="17" t="s">
        <v>22</v>
      </c>
      <c r="C133" s="17" t="s">
        <v>327</v>
      </c>
      <c r="D133" s="17" t="s">
        <v>328</v>
      </c>
      <c r="E133" s="19" t="str">
        <f t="shared" si="4"/>
        <v>35012****305074688</v>
      </c>
      <c r="F133" s="20">
        <v>43508</v>
      </c>
      <c r="G133" s="20">
        <v>44238</v>
      </c>
      <c r="H133" s="21">
        <v>43729</v>
      </c>
      <c r="I133" s="21">
        <v>43820</v>
      </c>
      <c r="J133" s="26">
        <f t="shared" si="5"/>
        <v>91</v>
      </c>
      <c r="K133" s="19">
        <v>50000</v>
      </c>
      <c r="L133" s="17">
        <v>50000</v>
      </c>
      <c r="M133" s="27" t="e">
        <f>MID(#REF!,1,8)/1000/30*L133*J133</f>
        <v>#REF!</v>
      </c>
      <c r="N133" s="18">
        <v>600.35</v>
      </c>
      <c r="O133" s="19" t="s">
        <v>25</v>
      </c>
      <c r="P133" s="19" t="s">
        <v>109</v>
      </c>
    </row>
    <row r="134" s="2" customFormat="1" ht="17.1" customHeight="1" spans="1:16">
      <c r="A134" s="17">
        <v>132</v>
      </c>
      <c r="B134" s="17" t="s">
        <v>77</v>
      </c>
      <c r="C134" s="17" t="s">
        <v>329</v>
      </c>
      <c r="D134" s="17" t="s">
        <v>330</v>
      </c>
      <c r="E134" s="19" t="str">
        <f t="shared" si="4"/>
        <v>35012****91122603X</v>
      </c>
      <c r="F134" s="20">
        <v>43043</v>
      </c>
      <c r="G134" s="20">
        <v>44138</v>
      </c>
      <c r="H134" s="21">
        <v>43729</v>
      </c>
      <c r="I134" s="21">
        <v>43820</v>
      </c>
      <c r="J134" s="26">
        <f t="shared" si="5"/>
        <v>91</v>
      </c>
      <c r="K134" s="19">
        <v>50000</v>
      </c>
      <c r="L134" s="17">
        <v>40112.2</v>
      </c>
      <c r="M134" s="27" t="e">
        <f>MID(#REF!,1,8)/1000/30*L134*J134</f>
        <v>#REF!</v>
      </c>
      <c r="N134" s="18">
        <v>481.62</v>
      </c>
      <c r="O134" s="19" t="s">
        <v>80</v>
      </c>
      <c r="P134" s="19" t="s">
        <v>81</v>
      </c>
    </row>
    <row r="135" s="2" customFormat="1" ht="17.1" customHeight="1" spans="1:16">
      <c r="A135" s="17">
        <v>133</v>
      </c>
      <c r="B135" s="17" t="s">
        <v>32</v>
      </c>
      <c r="C135" s="17" t="s">
        <v>331</v>
      </c>
      <c r="D135" s="17" t="s">
        <v>332</v>
      </c>
      <c r="E135" s="19" t="str">
        <f t="shared" si="4"/>
        <v>35012****00610207X</v>
      </c>
      <c r="F135" s="20">
        <v>43684</v>
      </c>
      <c r="G135" s="20">
        <v>43988</v>
      </c>
      <c r="H135" s="21">
        <v>43729</v>
      </c>
      <c r="I135" s="21">
        <v>43820</v>
      </c>
      <c r="J135" s="26">
        <f t="shared" si="5"/>
        <v>91</v>
      </c>
      <c r="K135" s="19">
        <v>30000</v>
      </c>
      <c r="L135" s="17">
        <v>30000</v>
      </c>
      <c r="M135" s="27" t="e">
        <f>MID(#REF!,1,8)/1000/30*L135*J135</f>
        <v>#REF!</v>
      </c>
      <c r="N135" s="18">
        <v>329.88</v>
      </c>
      <c r="O135" s="19" t="s">
        <v>35</v>
      </c>
      <c r="P135" s="19" t="s">
        <v>213</v>
      </c>
    </row>
    <row r="136" s="2" customFormat="1" ht="17.1" customHeight="1" spans="1:16">
      <c r="A136" s="17">
        <v>134</v>
      </c>
      <c r="B136" s="17" t="s">
        <v>17</v>
      </c>
      <c r="C136" s="17" t="s">
        <v>333</v>
      </c>
      <c r="D136" s="17" t="s">
        <v>334</v>
      </c>
      <c r="E136" s="19" t="str">
        <f t="shared" si="4"/>
        <v>35012****006022758</v>
      </c>
      <c r="F136" s="20">
        <v>42883</v>
      </c>
      <c r="G136" s="20">
        <v>43978</v>
      </c>
      <c r="H136" s="21">
        <v>43729</v>
      </c>
      <c r="I136" s="21">
        <v>43820</v>
      </c>
      <c r="J136" s="26">
        <f t="shared" si="5"/>
        <v>91</v>
      </c>
      <c r="K136" s="19">
        <v>10000</v>
      </c>
      <c r="L136" s="17">
        <v>10000</v>
      </c>
      <c r="M136" s="27" t="e">
        <f>MID(#REF!,1,8)/1000/30*L136*J136</f>
        <v>#REF!</v>
      </c>
      <c r="N136" s="18">
        <v>121.33</v>
      </c>
      <c r="O136" s="19" t="s">
        <v>65</v>
      </c>
      <c r="P136" s="19" t="s">
        <v>168</v>
      </c>
    </row>
    <row r="137" s="2" customFormat="1" ht="17.1" customHeight="1" spans="1:16">
      <c r="A137" s="17">
        <v>135</v>
      </c>
      <c r="B137" s="17" t="s">
        <v>22</v>
      </c>
      <c r="C137" s="17" t="s">
        <v>335</v>
      </c>
      <c r="D137" s="17" t="s">
        <v>336</v>
      </c>
      <c r="E137" s="19" t="str">
        <f t="shared" si="4"/>
        <v>51052****404061756</v>
      </c>
      <c r="F137" s="20">
        <v>42877</v>
      </c>
      <c r="G137" s="20">
        <v>43972</v>
      </c>
      <c r="H137" s="21">
        <v>43729</v>
      </c>
      <c r="I137" s="21">
        <v>43820</v>
      </c>
      <c r="J137" s="26">
        <f t="shared" si="5"/>
        <v>91</v>
      </c>
      <c r="K137" s="19">
        <v>10000</v>
      </c>
      <c r="L137" s="17">
        <v>10000</v>
      </c>
      <c r="M137" s="27" t="e">
        <f>MID(#REF!,1,8)/1000/30*L137*J137</f>
        <v>#REF!</v>
      </c>
      <c r="N137" s="18">
        <v>121.33</v>
      </c>
      <c r="O137" s="19" t="s">
        <v>25</v>
      </c>
      <c r="P137" s="19" t="s">
        <v>109</v>
      </c>
    </row>
    <row r="138" s="2" customFormat="1" ht="17.1" customHeight="1" spans="1:16">
      <c r="A138" s="17">
        <v>136</v>
      </c>
      <c r="B138" s="17" t="s">
        <v>58</v>
      </c>
      <c r="C138" s="17" t="s">
        <v>337</v>
      </c>
      <c r="D138" s="17" t="s">
        <v>338</v>
      </c>
      <c r="E138" s="19" t="str">
        <f t="shared" si="4"/>
        <v>35012****406143712</v>
      </c>
      <c r="F138" s="20">
        <v>42881</v>
      </c>
      <c r="G138" s="20">
        <v>43976</v>
      </c>
      <c r="H138" s="21">
        <v>43729</v>
      </c>
      <c r="I138" s="21">
        <v>43820</v>
      </c>
      <c r="J138" s="26">
        <f t="shared" si="5"/>
        <v>91</v>
      </c>
      <c r="K138" s="19">
        <v>30000</v>
      </c>
      <c r="L138" s="17">
        <v>30000</v>
      </c>
      <c r="M138" s="27" t="e">
        <f>MID(#REF!,1,8)/1000/30*L138*J138</f>
        <v>#REF!</v>
      </c>
      <c r="N138" s="18">
        <v>364</v>
      </c>
      <c r="O138" s="19" t="s">
        <v>61</v>
      </c>
      <c r="P138" s="19" t="s">
        <v>62</v>
      </c>
    </row>
    <row r="139" s="2" customFormat="1" ht="17.1" customHeight="1" spans="1:16">
      <c r="A139" s="17">
        <v>137</v>
      </c>
      <c r="B139" s="17" t="s">
        <v>17</v>
      </c>
      <c r="C139" s="17" t="s">
        <v>339</v>
      </c>
      <c r="D139" s="17" t="s">
        <v>340</v>
      </c>
      <c r="E139" s="19" t="str">
        <f t="shared" si="4"/>
        <v>35012****603272899</v>
      </c>
      <c r="F139" s="20">
        <v>42881</v>
      </c>
      <c r="G139" s="20">
        <v>43976</v>
      </c>
      <c r="H139" s="21">
        <v>43729</v>
      </c>
      <c r="I139" s="21">
        <v>43820</v>
      </c>
      <c r="J139" s="26">
        <f t="shared" si="5"/>
        <v>91</v>
      </c>
      <c r="K139" s="19">
        <v>50000</v>
      </c>
      <c r="L139" s="17">
        <v>50000</v>
      </c>
      <c r="M139" s="27" t="e">
        <f>MID(#REF!,1,8)/1000/30*L139*J139</f>
        <v>#REF!</v>
      </c>
      <c r="N139" s="18">
        <v>606.67</v>
      </c>
      <c r="O139" s="19" t="s">
        <v>65</v>
      </c>
      <c r="P139" s="19" t="s">
        <v>88</v>
      </c>
    </row>
    <row r="140" s="2" customFormat="1" ht="17.1" customHeight="1" spans="1:16">
      <c r="A140" s="17">
        <v>138</v>
      </c>
      <c r="B140" s="17" t="s">
        <v>32</v>
      </c>
      <c r="C140" s="17" t="s">
        <v>341</v>
      </c>
      <c r="D140" s="17" t="s">
        <v>342</v>
      </c>
      <c r="E140" s="19" t="str">
        <f t="shared" si="4"/>
        <v>35012****501012193</v>
      </c>
      <c r="F140" s="20">
        <v>42882</v>
      </c>
      <c r="G140" s="20">
        <v>43977</v>
      </c>
      <c r="H140" s="21">
        <v>43729</v>
      </c>
      <c r="I140" s="21">
        <v>43820</v>
      </c>
      <c r="J140" s="26">
        <f t="shared" si="5"/>
        <v>91</v>
      </c>
      <c r="K140" s="19">
        <v>30000</v>
      </c>
      <c r="L140" s="17">
        <v>30000</v>
      </c>
      <c r="M140" s="27" t="e">
        <f>MID(#REF!,1,8)/1000/30*L140*J140</f>
        <v>#REF!</v>
      </c>
      <c r="N140" s="18">
        <v>364</v>
      </c>
      <c r="O140" s="19" t="s">
        <v>35</v>
      </c>
      <c r="P140" s="19" t="s">
        <v>74</v>
      </c>
    </row>
    <row r="141" s="2" customFormat="1" ht="17.1" customHeight="1" spans="1:16">
      <c r="A141" s="17">
        <v>139</v>
      </c>
      <c r="B141" s="17" t="s">
        <v>27</v>
      </c>
      <c r="C141" s="17" t="s">
        <v>343</v>
      </c>
      <c r="D141" s="17" t="s">
        <v>344</v>
      </c>
      <c r="E141" s="19" t="str">
        <f t="shared" si="4"/>
        <v>35012****904221074</v>
      </c>
      <c r="F141" s="20">
        <v>42884</v>
      </c>
      <c r="G141" s="20">
        <v>43979</v>
      </c>
      <c r="H141" s="21">
        <v>43729</v>
      </c>
      <c r="I141" s="21">
        <v>43820</v>
      </c>
      <c r="J141" s="26">
        <f t="shared" si="5"/>
        <v>91</v>
      </c>
      <c r="K141" s="19">
        <v>30000</v>
      </c>
      <c r="L141" s="17">
        <v>30000</v>
      </c>
      <c r="M141" s="27" t="e">
        <f>MID(#REF!,1,8)/1000/30*L141*J141</f>
        <v>#REF!</v>
      </c>
      <c r="N141" s="18">
        <v>364</v>
      </c>
      <c r="O141" s="19" t="s">
        <v>30</v>
      </c>
      <c r="P141" s="19" t="s">
        <v>31</v>
      </c>
    </row>
    <row r="142" s="2" customFormat="1" ht="17.1" customHeight="1" spans="1:16">
      <c r="A142" s="17">
        <v>140</v>
      </c>
      <c r="B142" s="17" t="s">
        <v>110</v>
      </c>
      <c r="C142" s="17" t="s">
        <v>345</v>
      </c>
      <c r="D142" s="17" t="s">
        <v>346</v>
      </c>
      <c r="E142" s="19" t="str">
        <f t="shared" si="4"/>
        <v>35012****812246444</v>
      </c>
      <c r="F142" s="20">
        <v>42879</v>
      </c>
      <c r="G142" s="20">
        <v>43974</v>
      </c>
      <c r="H142" s="21">
        <v>43729</v>
      </c>
      <c r="I142" s="21">
        <v>43820</v>
      </c>
      <c r="J142" s="26">
        <f t="shared" si="5"/>
        <v>91</v>
      </c>
      <c r="K142" s="19">
        <v>20000</v>
      </c>
      <c r="L142" s="17">
        <v>20000</v>
      </c>
      <c r="M142" s="27" t="e">
        <f>MID(#REF!,1,8)/1000/30*L142*J142</f>
        <v>#REF!</v>
      </c>
      <c r="N142" s="18">
        <v>242.67</v>
      </c>
      <c r="O142" s="19" t="s">
        <v>113</v>
      </c>
      <c r="P142" s="19" t="s">
        <v>288</v>
      </c>
    </row>
    <row r="143" s="2" customFormat="1" ht="17.1" customHeight="1" spans="1:16">
      <c r="A143" s="17">
        <v>141</v>
      </c>
      <c r="B143" s="17" t="s">
        <v>17</v>
      </c>
      <c r="C143" s="17" t="s">
        <v>347</v>
      </c>
      <c r="D143" s="17" t="s">
        <v>348</v>
      </c>
      <c r="E143" s="19" t="str">
        <f t="shared" si="4"/>
        <v>35012****704212757</v>
      </c>
      <c r="F143" s="20">
        <v>42881</v>
      </c>
      <c r="G143" s="20">
        <v>43976</v>
      </c>
      <c r="H143" s="21">
        <v>43729</v>
      </c>
      <c r="I143" s="21">
        <v>43820</v>
      </c>
      <c r="J143" s="26">
        <f t="shared" si="5"/>
        <v>91</v>
      </c>
      <c r="K143" s="19">
        <v>20000</v>
      </c>
      <c r="L143" s="17">
        <v>20000</v>
      </c>
      <c r="M143" s="27" t="e">
        <f>MID(#REF!,1,8)/1000/30*L143*J143</f>
        <v>#REF!</v>
      </c>
      <c r="N143" s="18">
        <v>242.67</v>
      </c>
      <c r="O143" s="19" t="s">
        <v>20</v>
      </c>
      <c r="P143" s="19" t="s">
        <v>21</v>
      </c>
    </row>
    <row r="144" s="2" customFormat="1" ht="17.1" customHeight="1" spans="1:16">
      <c r="A144" s="17">
        <v>142</v>
      </c>
      <c r="B144" s="17" t="s">
        <v>102</v>
      </c>
      <c r="C144" s="17" t="s">
        <v>349</v>
      </c>
      <c r="D144" s="17" t="s">
        <v>350</v>
      </c>
      <c r="E144" s="19" t="str">
        <f t="shared" si="4"/>
        <v>35012****011101359</v>
      </c>
      <c r="F144" s="20">
        <v>43006</v>
      </c>
      <c r="G144" s="20">
        <v>44101</v>
      </c>
      <c r="H144" s="21">
        <v>43729</v>
      </c>
      <c r="I144" s="21">
        <v>43820</v>
      </c>
      <c r="J144" s="26">
        <f t="shared" si="5"/>
        <v>91</v>
      </c>
      <c r="K144" s="19">
        <v>50000</v>
      </c>
      <c r="L144" s="17">
        <v>50000</v>
      </c>
      <c r="M144" s="27" t="e">
        <f>MID(#REF!,1,8)/1000/30*L144*J144</f>
        <v>#REF!</v>
      </c>
      <c r="N144" s="18">
        <v>600.35</v>
      </c>
      <c r="O144" s="19" t="s">
        <v>105</v>
      </c>
      <c r="P144" s="19" t="s">
        <v>106</v>
      </c>
    </row>
    <row r="145" s="2" customFormat="1" ht="17.1" customHeight="1" spans="1:16">
      <c r="A145" s="17">
        <v>143</v>
      </c>
      <c r="B145" s="17" t="s">
        <v>27</v>
      </c>
      <c r="C145" s="17" t="s">
        <v>351</v>
      </c>
      <c r="D145" s="17" t="s">
        <v>352</v>
      </c>
      <c r="E145" s="19" t="str">
        <f t="shared" si="4"/>
        <v>35012****201250975</v>
      </c>
      <c r="F145" s="20">
        <v>42881</v>
      </c>
      <c r="G145" s="20">
        <v>43976</v>
      </c>
      <c r="H145" s="21">
        <v>43729</v>
      </c>
      <c r="I145" s="21">
        <v>43820</v>
      </c>
      <c r="J145" s="26">
        <f t="shared" si="5"/>
        <v>91</v>
      </c>
      <c r="K145" s="19">
        <v>50000</v>
      </c>
      <c r="L145" s="17">
        <v>50000</v>
      </c>
      <c r="M145" s="27" t="e">
        <f>MID(#REF!,1,8)/1000/30*L145*J145</f>
        <v>#REF!</v>
      </c>
      <c r="N145" s="18">
        <v>606.67</v>
      </c>
      <c r="O145" s="19" t="s">
        <v>30</v>
      </c>
      <c r="P145" s="19" t="s">
        <v>55</v>
      </c>
    </row>
    <row r="146" s="2" customFormat="1" ht="17.1" customHeight="1" spans="1:16">
      <c r="A146" s="17">
        <v>144</v>
      </c>
      <c r="B146" s="17" t="s">
        <v>102</v>
      </c>
      <c r="C146" s="17" t="s">
        <v>353</v>
      </c>
      <c r="D146" s="17" t="s">
        <v>354</v>
      </c>
      <c r="E146" s="19" t="str">
        <f t="shared" si="4"/>
        <v>35012****307122060</v>
      </c>
      <c r="F146" s="20">
        <v>42883</v>
      </c>
      <c r="G146" s="20">
        <v>43978</v>
      </c>
      <c r="H146" s="21">
        <v>43729</v>
      </c>
      <c r="I146" s="21">
        <v>43820</v>
      </c>
      <c r="J146" s="26">
        <f t="shared" si="5"/>
        <v>91</v>
      </c>
      <c r="K146" s="19">
        <v>50000</v>
      </c>
      <c r="L146" s="17">
        <v>50000</v>
      </c>
      <c r="M146" s="27" t="e">
        <f>MID(#REF!,1,8)/1000/30*L146*J146</f>
        <v>#REF!</v>
      </c>
      <c r="N146" s="18">
        <v>606.67</v>
      </c>
      <c r="O146" s="19" t="s">
        <v>105</v>
      </c>
      <c r="P146" s="19" t="s">
        <v>106</v>
      </c>
    </row>
    <row r="147" s="2" customFormat="1" ht="17.1" customHeight="1" spans="1:16">
      <c r="A147" s="17">
        <v>145</v>
      </c>
      <c r="B147" s="17" t="s">
        <v>102</v>
      </c>
      <c r="C147" s="17" t="s">
        <v>355</v>
      </c>
      <c r="D147" s="17" t="s">
        <v>356</v>
      </c>
      <c r="E147" s="19" t="str">
        <f t="shared" si="4"/>
        <v>35012****20131139X</v>
      </c>
      <c r="F147" s="20">
        <v>43043</v>
      </c>
      <c r="G147" s="20">
        <v>44138</v>
      </c>
      <c r="H147" s="21">
        <v>43729</v>
      </c>
      <c r="I147" s="21">
        <v>43820</v>
      </c>
      <c r="J147" s="26">
        <f t="shared" si="5"/>
        <v>91</v>
      </c>
      <c r="K147" s="19">
        <v>5000</v>
      </c>
      <c r="L147" s="17">
        <v>5000</v>
      </c>
      <c r="M147" s="27" t="e">
        <f>MID(#REF!,1,8)/1000/30*L147*J147</f>
        <v>#REF!</v>
      </c>
      <c r="N147" s="18">
        <v>60.03</v>
      </c>
      <c r="O147" s="19" t="s">
        <v>105</v>
      </c>
      <c r="P147" s="19" t="s">
        <v>106</v>
      </c>
    </row>
    <row r="148" s="2" customFormat="1" ht="17.1" customHeight="1" spans="1:16">
      <c r="A148" s="17">
        <v>146</v>
      </c>
      <c r="B148" s="17" t="s">
        <v>17</v>
      </c>
      <c r="C148" s="17" t="s">
        <v>357</v>
      </c>
      <c r="D148" s="17" t="s">
        <v>358</v>
      </c>
      <c r="E148" s="19" t="str">
        <f t="shared" ref="E148:E182" si="6">CLEAN(D148)</f>
        <v>35012****511102762</v>
      </c>
      <c r="F148" s="20">
        <v>42882</v>
      </c>
      <c r="G148" s="20">
        <v>43977</v>
      </c>
      <c r="H148" s="21">
        <v>43729</v>
      </c>
      <c r="I148" s="21">
        <v>43820</v>
      </c>
      <c r="J148" s="26">
        <f t="shared" ref="J148:J182" si="7">I148-H148</f>
        <v>91</v>
      </c>
      <c r="K148" s="19">
        <v>30000</v>
      </c>
      <c r="L148" s="17">
        <v>30000</v>
      </c>
      <c r="M148" s="27" t="e">
        <f>MID(#REF!,1,8)/1000/30*L148*J148</f>
        <v>#REF!</v>
      </c>
      <c r="N148" s="18">
        <v>364</v>
      </c>
      <c r="O148" s="19" t="s">
        <v>65</v>
      </c>
      <c r="P148" s="19" t="s">
        <v>88</v>
      </c>
    </row>
    <row r="149" s="2" customFormat="1" ht="17.1" customHeight="1" spans="1:16">
      <c r="A149" s="17">
        <v>147</v>
      </c>
      <c r="B149" s="17" t="s">
        <v>102</v>
      </c>
      <c r="C149" s="17" t="s">
        <v>359</v>
      </c>
      <c r="D149" s="17" t="s">
        <v>360</v>
      </c>
      <c r="E149" s="19" t="str">
        <f t="shared" si="6"/>
        <v>35012****206151393</v>
      </c>
      <c r="F149" s="20">
        <v>42881</v>
      </c>
      <c r="G149" s="20">
        <v>43976</v>
      </c>
      <c r="H149" s="21">
        <v>43729</v>
      </c>
      <c r="I149" s="21">
        <v>43820</v>
      </c>
      <c r="J149" s="26">
        <f t="shared" si="7"/>
        <v>91</v>
      </c>
      <c r="K149" s="19">
        <v>50000</v>
      </c>
      <c r="L149" s="17">
        <v>50000</v>
      </c>
      <c r="M149" s="27" t="e">
        <f>MID(#REF!,1,8)/1000/30*L149*J149</f>
        <v>#REF!</v>
      </c>
      <c r="N149" s="18">
        <v>606.67</v>
      </c>
      <c r="O149" s="19" t="s">
        <v>105</v>
      </c>
      <c r="P149" s="19" t="s">
        <v>106</v>
      </c>
    </row>
    <row r="150" s="2" customFormat="1" ht="17.1" customHeight="1" spans="1:16">
      <c r="A150" s="17">
        <v>148</v>
      </c>
      <c r="B150" s="17" t="s">
        <v>58</v>
      </c>
      <c r="C150" s="17" t="s">
        <v>361</v>
      </c>
      <c r="D150" s="17" t="s">
        <v>362</v>
      </c>
      <c r="E150" s="19" t="str">
        <f t="shared" si="6"/>
        <v>35012****605274046</v>
      </c>
      <c r="F150" s="20">
        <v>42882</v>
      </c>
      <c r="G150" s="20">
        <v>43977</v>
      </c>
      <c r="H150" s="21">
        <v>43729</v>
      </c>
      <c r="I150" s="21">
        <v>43820</v>
      </c>
      <c r="J150" s="26">
        <f t="shared" si="7"/>
        <v>91</v>
      </c>
      <c r="K150" s="19">
        <v>50000</v>
      </c>
      <c r="L150" s="17">
        <v>50000</v>
      </c>
      <c r="M150" s="27" t="e">
        <f>MID(#REF!,1,8)/1000/30*L150*J150</f>
        <v>#REF!</v>
      </c>
      <c r="N150" s="18">
        <v>606.67</v>
      </c>
      <c r="O150" s="19" t="s">
        <v>61</v>
      </c>
      <c r="P150" s="19" t="s">
        <v>62</v>
      </c>
    </row>
    <row r="151" s="2" customFormat="1" ht="17.1" customHeight="1" spans="1:16">
      <c r="A151" s="17">
        <v>149</v>
      </c>
      <c r="B151" s="17" t="s">
        <v>17</v>
      </c>
      <c r="C151" s="17" t="s">
        <v>363</v>
      </c>
      <c r="D151" s="17" t="s">
        <v>364</v>
      </c>
      <c r="E151" s="19" t="str">
        <f t="shared" si="6"/>
        <v>35012****70121276X</v>
      </c>
      <c r="F151" s="20">
        <v>42881</v>
      </c>
      <c r="G151" s="20">
        <v>43976</v>
      </c>
      <c r="H151" s="21">
        <v>43729</v>
      </c>
      <c r="I151" s="21">
        <v>43820</v>
      </c>
      <c r="J151" s="26">
        <f t="shared" si="7"/>
        <v>91</v>
      </c>
      <c r="K151" s="19">
        <v>30000</v>
      </c>
      <c r="L151" s="17">
        <v>30000</v>
      </c>
      <c r="M151" s="27" t="e">
        <f>MID(#REF!,1,8)/1000/30*L151*J151</f>
        <v>#REF!</v>
      </c>
      <c r="N151" s="18">
        <v>364</v>
      </c>
      <c r="O151" s="19" t="s">
        <v>20</v>
      </c>
      <c r="P151" s="19" t="s">
        <v>21</v>
      </c>
    </row>
    <row r="152" s="2" customFormat="1" ht="17.1" customHeight="1" spans="1:16">
      <c r="A152" s="17">
        <v>150</v>
      </c>
      <c r="B152" s="17" t="s">
        <v>17</v>
      </c>
      <c r="C152" s="17" t="s">
        <v>365</v>
      </c>
      <c r="D152" s="17" t="s">
        <v>366</v>
      </c>
      <c r="E152" s="19" t="str">
        <f t="shared" si="6"/>
        <v>35012****012062769</v>
      </c>
      <c r="F152" s="20">
        <v>42883</v>
      </c>
      <c r="G152" s="20">
        <v>43978</v>
      </c>
      <c r="H152" s="21">
        <v>43729</v>
      </c>
      <c r="I152" s="21">
        <v>43820</v>
      </c>
      <c r="J152" s="26">
        <f t="shared" si="7"/>
        <v>91</v>
      </c>
      <c r="K152" s="19">
        <v>30000</v>
      </c>
      <c r="L152" s="17">
        <v>30000</v>
      </c>
      <c r="M152" s="27" t="e">
        <f>MID(#REF!,1,8)/1000/30*L152*J152</f>
        <v>#REF!</v>
      </c>
      <c r="N152" s="18">
        <v>364</v>
      </c>
      <c r="O152" s="19" t="s">
        <v>65</v>
      </c>
      <c r="P152" s="19" t="s">
        <v>66</v>
      </c>
    </row>
    <row r="153" s="2" customFormat="1" ht="17.1" customHeight="1" spans="1:16">
      <c r="A153" s="17">
        <v>151</v>
      </c>
      <c r="B153" s="17" t="s">
        <v>22</v>
      </c>
      <c r="C153" s="17" t="s">
        <v>264</v>
      </c>
      <c r="D153" s="17" t="s">
        <v>265</v>
      </c>
      <c r="E153" s="19" t="str">
        <f t="shared" si="6"/>
        <v>35012****41029451X</v>
      </c>
      <c r="F153" s="20">
        <v>43003</v>
      </c>
      <c r="G153" s="20">
        <v>43732</v>
      </c>
      <c r="H153" s="21">
        <v>43729</v>
      </c>
      <c r="I153" s="21">
        <v>43732</v>
      </c>
      <c r="J153" s="26">
        <f t="shared" si="7"/>
        <v>3</v>
      </c>
      <c r="K153" s="19">
        <v>30000</v>
      </c>
      <c r="L153" s="17">
        <v>30000</v>
      </c>
      <c r="M153" s="27" t="e">
        <f>MID(#REF!,1,8)/1000/30*L153*J153</f>
        <v>#REF!</v>
      </c>
      <c r="N153" s="18">
        <v>11.87</v>
      </c>
      <c r="O153" s="19" t="s">
        <v>25</v>
      </c>
      <c r="P153" s="19" t="s">
        <v>26</v>
      </c>
    </row>
    <row r="154" s="2" customFormat="1" ht="17.1" customHeight="1" spans="1:16">
      <c r="A154" s="17">
        <v>152</v>
      </c>
      <c r="B154" s="17" t="s">
        <v>17</v>
      </c>
      <c r="C154" s="17" t="s">
        <v>367</v>
      </c>
      <c r="D154" s="17" t="s">
        <v>368</v>
      </c>
      <c r="E154" s="19" t="str">
        <f t="shared" si="6"/>
        <v>35012****40222279X</v>
      </c>
      <c r="F154" s="20">
        <v>42883</v>
      </c>
      <c r="G154" s="20">
        <v>43978</v>
      </c>
      <c r="H154" s="21">
        <v>43729</v>
      </c>
      <c r="I154" s="21">
        <v>43820</v>
      </c>
      <c r="J154" s="26">
        <f t="shared" si="7"/>
        <v>91</v>
      </c>
      <c r="K154" s="19">
        <v>3000</v>
      </c>
      <c r="L154" s="17">
        <v>3000</v>
      </c>
      <c r="M154" s="27" t="e">
        <f>MID(#REF!,1,8)/1000/30*L154*J154</f>
        <v>#REF!</v>
      </c>
      <c r="N154" s="18">
        <v>36.4</v>
      </c>
      <c r="O154" s="19" t="s">
        <v>20</v>
      </c>
      <c r="P154" s="19" t="s">
        <v>21</v>
      </c>
    </row>
    <row r="155" s="2" customFormat="1" ht="17.1" customHeight="1" spans="1:16">
      <c r="A155" s="17">
        <v>153</v>
      </c>
      <c r="B155" s="17" t="s">
        <v>17</v>
      </c>
      <c r="C155" s="17" t="s">
        <v>369</v>
      </c>
      <c r="D155" s="17" t="s">
        <v>370</v>
      </c>
      <c r="E155" s="19" t="str">
        <f t="shared" si="6"/>
        <v>35012****406162755</v>
      </c>
      <c r="F155" s="20">
        <v>42883</v>
      </c>
      <c r="G155" s="20">
        <v>43978</v>
      </c>
      <c r="H155" s="21">
        <v>43729</v>
      </c>
      <c r="I155" s="21">
        <v>43820</v>
      </c>
      <c r="J155" s="26">
        <f t="shared" si="7"/>
        <v>91</v>
      </c>
      <c r="K155" s="19">
        <v>30000</v>
      </c>
      <c r="L155" s="17">
        <v>30000</v>
      </c>
      <c r="M155" s="27" t="e">
        <f>MID(#REF!,1,8)/1000/30*L155*J155</f>
        <v>#REF!</v>
      </c>
      <c r="N155" s="18">
        <v>364</v>
      </c>
      <c r="O155" s="19" t="s">
        <v>65</v>
      </c>
      <c r="P155" s="19" t="s">
        <v>66</v>
      </c>
    </row>
    <row r="156" s="2" customFormat="1" ht="17.1" customHeight="1" spans="1:16">
      <c r="A156" s="17">
        <v>154</v>
      </c>
      <c r="B156" s="17" t="s">
        <v>58</v>
      </c>
      <c r="C156" s="17" t="s">
        <v>371</v>
      </c>
      <c r="D156" s="17" t="s">
        <v>372</v>
      </c>
      <c r="E156" s="19" t="str">
        <f t="shared" si="6"/>
        <v>35012****105203713</v>
      </c>
      <c r="F156" s="20">
        <v>42970</v>
      </c>
      <c r="G156" s="20">
        <v>44064</v>
      </c>
      <c r="H156" s="21">
        <v>43729</v>
      </c>
      <c r="I156" s="21">
        <v>43820</v>
      </c>
      <c r="J156" s="26">
        <f t="shared" si="7"/>
        <v>91</v>
      </c>
      <c r="K156" s="19">
        <v>50000</v>
      </c>
      <c r="L156" s="17">
        <v>50000</v>
      </c>
      <c r="M156" s="27" t="e">
        <f>MID(#REF!,1,8)/1000/30*L156*J156</f>
        <v>#REF!</v>
      </c>
      <c r="N156" s="18">
        <v>600.35</v>
      </c>
      <c r="O156" s="19" t="s">
        <v>61</v>
      </c>
      <c r="P156" s="19" t="s">
        <v>62</v>
      </c>
    </row>
    <row r="157" s="2" customFormat="1" ht="17.1" customHeight="1" spans="1:16">
      <c r="A157" s="17">
        <v>155</v>
      </c>
      <c r="B157" s="17" t="s">
        <v>22</v>
      </c>
      <c r="C157" s="17" t="s">
        <v>373</v>
      </c>
      <c r="D157" s="17" t="s">
        <v>374</v>
      </c>
      <c r="E157" s="19" t="str">
        <f t="shared" si="6"/>
        <v>35012****805154638</v>
      </c>
      <c r="F157" s="20">
        <v>42878</v>
      </c>
      <c r="G157" s="20">
        <v>43973</v>
      </c>
      <c r="H157" s="21">
        <v>43729</v>
      </c>
      <c r="I157" s="21">
        <v>43820</v>
      </c>
      <c r="J157" s="26">
        <f t="shared" si="7"/>
        <v>91</v>
      </c>
      <c r="K157" s="19">
        <v>50000</v>
      </c>
      <c r="L157" s="17">
        <v>50000</v>
      </c>
      <c r="M157" s="27" t="e">
        <f>MID(#REF!,1,8)/1000/30*L157*J157</f>
        <v>#REF!</v>
      </c>
      <c r="N157" s="18">
        <v>606.67</v>
      </c>
      <c r="O157" s="19" t="s">
        <v>25</v>
      </c>
      <c r="P157" s="19" t="s">
        <v>109</v>
      </c>
    </row>
    <row r="158" s="2" customFormat="1" ht="17.1" customHeight="1" spans="1:16">
      <c r="A158" s="17">
        <v>156</v>
      </c>
      <c r="B158" s="17" t="s">
        <v>22</v>
      </c>
      <c r="C158" s="17" t="s">
        <v>375</v>
      </c>
      <c r="D158" s="17" t="s">
        <v>376</v>
      </c>
      <c r="E158" s="19" t="str">
        <f t="shared" si="6"/>
        <v>35012****408274615</v>
      </c>
      <c r="F158" s="20">
        <v>42879</v>
      </c>
      <c r="G158" s="20">
        <v>43974</v>
      </c>
      <c r="H158" s="21">
        <v>43729</v>
      </c>
      <c r="I158" s="21">
        <v>43820</v>
      </c>
      <c r="J158" s="26">
        <f t="shared" si="7"/>
        <v>91</v>
      </c>
      <c r="K158" s="19">
        <v>30000</v>
      </c>
      <c r="L158" s="17">
        <v>30000</v>
      </c>
      <c r="M158" s="27" t="e">
        <f>MID(#REF!,1,8)/1000/30*L158*J158</f>
        <v>#REF!</v>
      </c>
      <c r="N158" s="18">
        <v>364</v>
      </c>
      <c r="O158" s="19" t="s">
        <v>25</v>
      </c>
      <c r="P158" s="19" t="s">
        <v>26</v>
      </c>
    </row>
    <row r="159" s="2" customFormat="1" ht="17.1" customHeight="1" spans="1:16">
      <c r="A159" s="17">
        <v>157</v>
      </c>
      <c r="B159" s="17" t="s">
        <v>22</v>
      </c>
      <c r="C159" s="17" t="s">
        <v>377</v>
      </c>
      <c r="D159" s="17" t="s">
        <v>378</v>
      </c>
      <c r="E159" s="19" t="str">
        <f t="shared" si="6"/>
        <v>35012****806094519</v>
      </c>
      <c r="F159" s="20">
        <v>42979</v>
      </c>
      <c r="G159" s="20">
        <v>44074</v>
      </c>
      <c r="H159" s="21">
        <v>43729</v>
      </c>
      <c r="I159" s="21">
        <v>43820</v>
      </c>
      <c r="J159" s="26">
        <f t="shared" si="7"/>
        <v>91</v>
      </c>
      <c r="K159" s="19">
        <v>30000</v>
      </c>
      <c r="L159" s="17">
        <v>30000</v>
      </c>
      <c r="M159" s="27" t="e">
        <f>MID(#REF!,1,8)/1000/30*L159*J159</f>
        <v>#REF!</v>
      </c>
      <c r="N159" s="18">
        <v>360.21</v>
      </c>
      <c r="O159" s="19" t="s">
        <v>25</v>
      </c>
      <c r="P159" s="19" t="s">
        <v>26</v>
      </c>
    </row>
    <row r="160" s="2" customFormat="1" ht="17.1" customHeight="1" spans="1:16">
      <c r="A160" s="17">
        <v>158</v>
      </c>
      <c r="B160" s="17" t="s">
        <v>39</v>
      </c>
      <c r="C160" s="17" t="s">
        <v>379</v>
      </c>
      <c r="D160" s="17" t="s">
        <v>380</v>
      </c>
      <c r="E160" s="19" t="str">
        <f t="shared" si="6"/>
        <v>35012****40625492X</v>
      </c>
      <c r="F160" s="20">
        <v>43243</v>
      </c>
      <c r="G160" s="20">
        <v>43973</v>
      </c>
      <c r="H160" s="21">
        <v>43729</v>
      </c>
      <c r="I160" s="21">
        <v>43820</v>
      </c>
      <c r="J160" s="26">
        <f t="shared" si="7"/>
        <v>91</v>
      </c>
      <c r="K160" s="19">
        <v>50000</v>
      </c>
      <c r="L160" s="17">
        <v>50000</v>
      </c>
      <c r="M160" s="27" t="e">
        <f>MID(#REF!,1,8)/1000/30*L160*J160</f>
        <v>#REF!</v>
      </c>
      <c r="N160" s="18">
        <v>600.35</v>
      </c>
      <c r="O160" s="19" t="s">
        <v>42</v>
      </c>
      <c r="P160" s="19" t="s">
        <v>152</v>
      </c>
    </row>
    <row r="161" s="2" customFormat="1" ht="17.1" customHeight="1" spans="1:16">
      <c r="A161" s="17">
        <v>159</v>
      </c>
      <c r="B161" s="17" t="s">
        <v>39</v>
      </c>
      <c r="C161" s="17" t="s">
        <v>381</v>
      </c>
      <c r="D161" s="17" t="s">
        <v>382</v>
      </c>
      <c r="E161" s="19" t="str">
        <f t="shared" si="6"/>
        <v>35012****004172765</v>
      </c>
      <c r="F161" s="20">
        <v>43244</v>
      </c>
      <c r="G161" s="20">
        <v>43974</v>
      </c>
      <c r="H161" s="21">
        <v>43729</v>
      </c>
      <c r="I161" s="21">
        <v>43820</v>
      </c>
      <c r="J161" s="26">
        <f t="shared" si="7"/>
        <v>91</v>
      </c>
      <c r="K161" s="19">
        <v>50000</v>
      </c>
      <c r="L161" s="17">
        <v>50000</v>
      </c>
      <c r="M161" s="27" t="e">
        <f>MID(#REF!,1,8)/1000/30*L161*J161</f>
        <v>#REF!</v>
      </c>
      <c r="N161" s="18">
        <v>600.35</v>
      </c>
      <c r="O161" s="19" t="s">
        <v>42</v>
      </c>
      <c r="P161" s="19" t="s">
        <v>152</v>
      </c>
    </row>
    <row r="162" s="2" customFormat="1" ht="17.1" customHeight="1" spans="1:16">
      <c r="A162" s="17">
        <v>160</v>
      </c>
      <c r="B162" s="17" t="s">
        <v>77</v>
      </c>
      <c r="C162" s="17" t="s">
        <v>383</v>
      </c>
      <c r="D162" s="17" t="s">
        <v>384</v>
      </c>
      <c r="E162" s="19" t="str">
        <f t="shared" si="6"/>
        <v>35012****812054973</v>
      </c>
      <c r="F162" s="20">
        <v>43458</v>
      </c>
      <c r="G162" s="20">
        <v>43822</v>
      </c>
      <c r="H162" s="21">
        <v>43729</v>
      </c>
      <c r="I162" s="21">
        <v>43820</v>
      </c>
      <c r="J162" s="26">
        <f t="shared" si="7"/>
        <v>91</v>
      </c>
      <c r="K162" s="19">
        <v>40000</v>
      </c>
      <c r="L162" s="17">
        <v>40000</v>
      </c>
      <c r="M162" s="27" t="e">
        <f>MID(#REF!,1,8)/1000/30*L162*J162</f>
        <v>#REF!</v>
      </c>
      <c r="N162" s="18">
        <v>439.83</v>
      </c>
      <c r="O162" s="19" t="s">
        <v>80</v>
      </c>
      <c r="P162" s="19" t="s">
        <v>145</v>
      </c>
    </row>
    <row r="163" s="2" customFormat="1" ht="17.1" customHeight="1" spans="1:16">
      <c r="A163" s="17">
        <v>161</v>
      </c>
      <c r="B163" s="17" t="s">
        <v>77</v>
      </c>
      <c r="C163" s="17" t="s">
        <v>385</v>
      </c>
      <c r="D163" s="17" t="s">
        <v>386</v>
      </c>
      <c r="E163" s="19" t="str">
        <f t="shared" si="6"/>
        <v>35012****710205077</v>
      </c>
      <c r="F163" s="20">
        <v>43514</v>
      </c>
      <c r="G163" s="20">
        <v>43878</v>
      </c>
      <c r="H163" s="21">
        <v>43729</v>
      </c>
      <c r="I163" s="21">
        <v>43820</v>
      </c>
      <c r="J163" s="26">
        <f t="shared" si="7"/>
        <v>91</v>
      </c>
      <c r="K163" s="19">
        <v>20000</v>
      </c>
      <c r="L163" s="17">
        <v>20000</v>
      </c>
      <c r="M163" s="27" t="e">
        <f>MID(#REF!,1,8)/1000/30*L163*J163</f>
        <v>#REF!</v>
      </c>
      <c r="N163" s="18">
        <v>219.92</v>
      </c>
      <c r="O163" s="19" t="s">
        <v>80</v>
      </c>
      <c r="P163" s="19" t="s">
        <v>145</v>
      </c>
    </row>
    <row r="164" s="2" customFormat="1" ht="17.1" customHeight="1" spans="1:16">
      <c r="A164" s="17">
        <v>162</v>
      </c>
      <c r="B164" s="17" t="s">
        <v>77</v>
      </c>
      <c r="C164" s="17" t="s">
        <v>387</v>
      </c>
      <c r="D164" s="17" t="s">
        <v>388</v>
      </c>
      <c r="E164" s="19" t="str">
        <f t="shared" si="6"/>
        <v>35012****201284993</v>
      </c>
      <c r="F164" s="20">
        <v>43461</v>
      </c>
      <c r="G164" s="20">
        <v>43825</v>
      </c>
      <c r="H164" s="21">
        <v>43729</v>
      </c>
      <c r="I164" s="21">
        <v>43820</v>
      </c>
      <c r="J164" s="26">
        <f t="shared" si="7"/>
        <v>91</v>
      </c>
      <c r="K164" s="19">
        <v>27000</v>
      </c>
      <c r="L164" s="17">
        <v>27000</v>
      </c>
      <c r="M164" s="27" t="e">
        <f>MID(#REF!,1,8)/1000/30*L164*J164</f>
        <v>#REF!</v>
      </c>
      <c r="N164" s="18">
        <v>296.89</v>
      </c>
      <c r="O164" s="19" t="s">
        <v>80</v>
      </c>
      <c r="P164" s="19" t="s">
        <v>81</v>
      </c>
    </row>
    <row r="165" s="2" customFormat="1" ht="17.1" customHeight="1" spans="1:16">
      <c r="A165" s="17">
        <v>163</v>
      </c>
      <c r="B165" s="17" t="s">
        <v>93</v>
      </c>
      <c r="C165" s="17" t="s">
        <v>389</v>
      </c>
      <c r="D165" s="17" t="s">
        <v>390</v>
      </c>
      <c r="E165" s="19" t="str">
        <f t="shared" si="6"/>
        <v>35012****608256038</v>
      </c>
      <c r="F165" s="20">
        <v>43459</v>
      </c>
      <c r="G165" s="20">
        <v>43823</v>
      </c>
      <c r="H165" s="21">
        <v>43729</v>
      </c>
      <c r="I165" s="21">
        <v>43820</v>
      </c>
      <c r="J165" s="26">
        <f t="shared" si="7"/>
        <v>91</v>
      </c>
      <c r="K165" s="19">
        <v>50000</v>
      </c>
      <c r="L165" s="17">
        <v>50000</v>
      </c>
      <c r="M165" s="27" t="e">
        <f>MID(#REF!,1,8)/1000/30*L165*J165</f>
        <v>#REF!</v>
      </c>
      <c r="N165" s="18">
        <v>549.79</v>
      </c>
      <c r="O165" s="19" t="s">
        <v>96</v>
      </c>
      <c r="P165" s="19" t="s">
        <v>97</v>
      </c>
    </row>
    <row r="166" s="2" customFormat="1" ht="17.1" customHeight="1" spans="1:16">
      <c r="A166" s="17">
        <v>164</v>
      </c>
      <c r="B166" s="17" t="s">
        <v>46</v>
      </c>
      <c r="C166" s="17" t="s">
        <v>391</v>
      </c>
      <c r="D166" s="17" t="s">
        <v>392</v>
      </c>
      <c r="E166" s="19" t="str">
        <f t="shared" si="6"/>
        <v>35012****709175435</v>
      </c>
      <c r="F166" s="20">
        <v>43580</v>
      </c>
      <c r="G166" s="20">
        <v>43945</v>
      </c>
      <c r="H166" s="21">
        <v>43729</v>
      </c>
      <c r="I166" s="21">
        <v>43820</v>
      </c>
      <c r="J166" s="26">
        <f t="shared" si="7"/>
        <v>91</v>
      </c>
      <c r="K166" s="19">
        <v>10000</v>
      </c>
      <c r="L166" s="17">
        <v>10000</v>
      </c>
      <c r="M166" s="27" t="e">
        <f>MID(#REF!,1,8)/1000/30*L166*J166</f>
        <v>#REF!</v>
      </c>
      <c r="N166" s="18">
        <v>109.96</v>
      </c>
      <c r="O166" s="19" t="s">
        <v>49</v>
      </c>
      <c r="P166" s="19" t="s">
        <v>50</v>
      </c>
    </row>
    <row r="167" s="2" customFormat="1" ht="17.1" customHeight="1" spans="1:16">
      <c r="A167" s="17">
        <v>165</v>
      </c>
      <c r="B167" s="17" t="s">
        <v>77</v>
      </c>
      <c r="C167" s="17" t="s">
        <v>393</v>
      </c>
      <c r="D167" s="17" t="s">
        <v>394</v>
      </c>
      <c r="E167" s="19" t="str">
        <f t="shared" si="6"/>
        <v>35012****806094981</v>
      </c>
      <c r="F167" s="20">
        <v>42937</v>
      </c>
      <c r="G167" s="20">
        <v>44032</v>
      </c>
      <c r="H167" s="21">
        <v>43729</v>
      </c>
      <c r="I167" s="21">
        <v>43820</v>
      </c>
      <c r="J167" s="26">
        <f t="shared" si="7"/>
        <v>91</v>
      </c>
      <c r="K167" s="19">
        <v>50000</v>
      </c>
      <c r="L167" s="17">
        <v>50000</v>
      </c>
      <c r="M167" s="27" t="e">
        <f>MID(#REF!,1,8)/1000/30*L167*J167</f>
        <v>#REF!</v>
      </c>
      <c r="N167" s="18">
        <v>600.35</v>
      </c>
      <c r="O167" s="19" t="s">
        <v>80</v>
      </c>
      <c r="P167" s="19" t="s">
        <v>81</v>
      </c>
    </row>
    <row r="168" s="2" customFormat="1" ht="17.1" customHeight="1" spans="1:16">
      <c r="A168" s="17">
        <v>166</v>
      </c>
      <c r="B168" s="17" t="s">
        <v>32</v>
      </c>
      <c r="C168" s="17" t="s">
        <v>395</v>
      </c>
      <c r="D168" s="17" t="s">
        <v>396</v>
      </c>
      <c r="E168" s="19" t="str">
        <f t="shared" si="6"/>
        <v>35012****504262155</v>
      </c>
      <c r="F168" s="20">
        <v>43750</v>
      </c>
      <c r="G168" s="20">
        <v>44115</v>
      </c>
      <c r="H168" s="21">
        <v>43750</v>
      </c>
      <c r="I168" s="21">
        <v>43820</v>
      </c>
      <c r="J168" s="26">
        <f t="shared" si="7"/>
        <v>70</v>
      </c>
      <c r="K168" s="19">
        <v>30000</v>
      </c>
      <c r="L168" s="17">
        <v>30000</v>
      </c>
      <c r="M168" s="27" t="e">
        <f>MID(#REF!,1,8)/1000/30*L168*J168</f>
        <v>#REF!</v>
      </c>
      <c r="N168" s="18">
        <v>253.75</v>
      </c>
      <c r="O168" s="19" t="s">
        <v>35</v>
      </c>
      <c r="P168" s="19" t="s">
        <v>74</v>
      </c>
    </row>
    <row r="169" s="2" customFormat="1" ht="17.1" customHeight="1" spans="1:16">
      <c r="A169" s="17">
        <v>167</v>
      </c>
      <c r="B169" s="17" t="s">
        <v>77</v>
      </c>
      <c r="C169" s="17" t="s">
        <v>397</v>
      </c>
      <c r="D169" s="17" t="s">
        <v>398</v>
      </c>
      <c r="E169" s="19" t="str">
        <f t="shared" si="6"/>
        <v>35012****005065077</v>
      </c>
      <c r="F169" s="20">
        <v>43043</v>
      </c>
      <c r="G169" s="20">
        <v>44138</v>
      </c>
      <c r="H169" s="21">
        <v>43729</v>
      </c>
      <c r="I169" s="21">
        <v>43820</v>
      </c>
      <c r="J169" s="26">
        <f t="shared" si="7"/>
        <v>91</v>
      </c>
      <c r="K169" s="19">
        <v>50000</v>
      </c>
      <c r="L169" s="17">
        <v>50000</v>
      </c>
      <c r="M169" s="27" t="e">
        <f>MID(#REF!,1,8)/1000/30*L169*J169</f>
        <v>#REF!</v>
      </c>
      <c r="N169" s="18">
        <v>600.35</v>
      </c>
      <c r="O169" s="19" t="s">
        <v>80</v>
      </c>
      <c r="P169" s="19" t="s">
        <v>145</v>
      </c>
    </row>
    <row r="170" s="2" customFormat="1" ht="17.1" customHeight="1" spans="1:16">
      <c r="A170" s="17">
        <v>168</v>
      </c>
      <c r="B170" s="17" t="s">
        <v>77</v>
      </c>
      <c r="C170" s="17" t="s">
        <v>399</v>
      </c>
      <c r="D170" s="17" t="s">
        <v>400</v>
      </c>
      <c r="E170" s="19" t="str">
        <f t="shared" si="6"/>
        <v>35012****403065094</v>
      </c>
      <c r="F170" s="20">
        <v>43043</v>
      </c>
      <c r="G170" s="20">
        <v>44138</v>
      </c>
      <c r="H170" s="21">
        <v>43729</v>
      </c>
      <c r="I170" s="21">
        <v>43820</v>
      </c>
      <c r="J170" s="26">
        <f t="shared" si="7"/>
        <v>91</v>
      </c>
      <c r="K170" s="19">
        <v>50000</v>
      </c>
      <c r="L170" s="17">
        <v>50000</v>
      </c>
      <c r="M170" s="27" t="e">
        <f>MID(#REF!,1,8)/1000/30*L170*J170</f>
        <v>#REF!</v>
      </c>
      <c r="N170" s="18">
        <v>600.35</v>
      </c>
      <c r="O170" s="19" t="s">
        <v>80</v>
      </c>
      <c r="P170" s="19" t="s">
        <v>145</v>
      </c>
    </row>
    <row r="171" s="2" customFormat="1" ht="17.1" customHeight="1" spans="1:16">
      <c r="A171" s="17">
        <v>169</v>
      </c>
      <c r="B171" s="17" t="s">
        <v>32</v>
      </c>
      <c r="C171" s="17" t="s">
        <v>401</v>
      </c>
      <c r="D171" s="17" t="s">
        <v>402</v>
      </c>
      <c r="E171" s="19" t="str">
        <f t="shared" si="6"/>
        <v>35012****802042055</v>
      </c>
      <c r="F171" s="20">
        <v>43787</v>
      </c>
      <c r="G171" s="20">
        <v>44152</v>
      </c>
      <c r="H171" s="21">
        <v>43787</v>
      </c>
      <c r="I171" s="21">
        <v>43820</v>
      </c>
      <c r="J171" s="26">
        <f t="shared" si="7"/>
        <v>33</v>
      </c>
      <c r="K171" s="19">
        <v>50000</v>
      </c>
      <c r="L171" s="17">
        <v>50000</v>
      </c>
      <c r="M171" s="27" t="e">
        <f>MID(#REF!,1,8)/1000/30*L171*J171</f>
        <v>#REF!</v>
      </c>
      <c r="N171" s="18">
        <v>199.38</v>
      </c>
      <c r="O171" s="19" t="s">
        <v>35</v>
      </c>
      <c r="P171" s="19" t="s">
        <v>36</v>
      </c>
    </row>
    <row r="172" s="2" customFormat="1" ht="17.1" customHeight="1" spans="1:16">
      <c r="A172" s="17">
        <v>170</v>
      </c>
      <c r="B172" s="17" t="s">
        <v>22</v>
      </c>
      <c r="C172" s="17" t="s">
        <v>403</v>
      </c>
      <c r="D172" s="17" t="s">
        <v>404</v>
      </c>
      <c r="E172" s="19" t="str">
        <f t="shared" si="6"/>
        <v>35012****912104610</v>
      </c>
      <c r="F172" s="20">
        <v>43798</v>
      </c>
      <c r="G172" s="20">
        <v>44163</v>
      </c>
      <c r="H172" s="21">
        <v>43798</v>
      </c>
      <c r="I172" s="21">
        <v>43820</v>
      </c>
      <c r="J172" s="26">
        <f t="shared" si="7"/>
        <v>22</v>
      </c>
      <c r="K172" s="19">
        <v>30000</v>
      </c>
      <c r="L172" s="17">
        <v>30000</v>
      </c>
      <c r="M172" s="27" t="e">
        <f>MID(#REF!,1,8)/1000/30*L172*J172</f>
        <v>#REF!</v>
      </c>
      <c r="N172" s="18">
        <v>79.75</v>
      </c>
      <c r="O172" s="19" t="s">
        <v>25</v>
      </c>
      <c r="P172" s="19" t="s">
        <v>109</v>
      </c>
    </row>
    <row r="173" s="2" customFormat="1" ht="17.1" customHeight="1" spans="1:16">
      <c r="A173" s="17">
        <v>171</v>
      </c>
      <c r="B173" s="17" t="s">
        <v>17</v>
      </c>
      <c r="C173" s="17" t="s">
        <v>405</v>
      </c>
      <c r="D173" s="17" t="s">
        <v>406</v>
      </c>
      <c r="E173" s="19" t="str">
        <f t="shared" si="6"/>
        <v>35012****606022757</v>
      </c>
      <c r="F173" s="20">
        <v>42882</v>
      </c>
      <c r="G173" s="20">
        <v>43977</v>
      </c>
      <c r="H173" s="21">
        <v>43729</v>
      </c>
      <c r="I173" s="21">
        <v>43820</v>
      </c>
      <c r="J173" s="26">
        <f t="shared" si="7"/>
        <v>91</v>
      </c>
      <c r="K173" s="19">
        <v>20000</v>
      </c>
      <c r="L173" s="17">
        <v>20000</v>
      </c>
      <c r="M173" s="27" t="e">
        <f>MID(#REF!,1,8)/1000/30*L173*J173</f>
        <v>#REF!</v>
      </c>
      <c r="N173" s="18">
        <v>242.67</v>
      </c>
      <c r="O173" s="19" t="s">
        <v>65</v>
      </c>
      <c r="P173" s="19" t="s">
        <v>168</v>
      </c>
    </row>
    <row r="174" s="2" customFormat="1" ht="17.1" customHeight="1" spans="1:16">
      <c r="A174" s="17">
        <v>172</v>
      </c>
      <c r="B174" s="17" t="s">
        <v>22</v>
      </c>
      <c r="C174" s="17" t="s">
        <v>407</v>
      </c>
      <c r="D174" s="17" t="s">
        <v>408</v>
      </c>
      <c r="E174" s="19" t="str">
        <f t="shared" si="6"/>
        <v>35012****906304616</v>
      </c>
      <c r="F174" s="20">
        <v>42879</v>
      </c>
      <c r="G174" s="20">
        <v>43974</v>
      </c>
      <c r="H174" s="21">
        <v>43729</v>
      </c>
      <c r="I174" s="21">
        <v>43820</v>
      </c>
      <c r="J174" s="26">
        <f t="shared" si="7"/>
        <v>91</v>
      </c>
      <c r="K174" s="19">
        <v>30000</v>
      </c>
      <c r="L174" s="17">
        <v>30000</v>
      </c>
      <c r="M174" s="27" t="e">
        <f>MID(#REF!,1,8)/1000/30*L174*J174</f>
        <v>#REF!</v>
      </c>
      <c r="N174" s="18">
        <v>364</v>
      </c>
      <c r="O174" s="19" t="s">
        <v>25</v>
      </c>
      <c r="P174" s="19" t="s">
        <v>26</v>
      </c>
    </row>
    <row r="175" s="2" customFormat="1" ht="17.1" customHeight="1" spans="1:16">
      <c r="A175" s="17">
        <v>173</v>
      </c>
      <c r="B175" s="17" t="s">
        <v>17</v>
      </c>
      <c r="C175" s="17" t="s">
        <v>409</v>
      </c>
      <c r="D175" s="17" t="s">
        <v>410</v>
      </c>
      <c r="E175" s="19" t="str">
        <f t="shared" si="6"/>
        <v>35012****90817611X</v>
      </c>
      <c r="F175" s="20">
        <v>42881</v>
      </c>
      <c r="G175" s="20">
        <v>43976</v>
      </c>
      <c r="H175" s="21">
        <v>43729</v>
      </c>
      <c r="I175" s="21">
        <v>43820</v>
      </c>
      <c r="J175" s="26">
        <f t="shared" si="7"/>
        <v>91</v>
      </c>
      <c r="K175" s="19">
        <v>30000</v>
      </c>
      <c r="L175" s="17">
        <v>30000</v>
      </c>
      <c r="M175" s="27" t="e">
        <f>MID(#REF!,1,8)/1000/30*L175*J175</f>
        <v>#REF!</v>
      </c>
      <c r="N175" s="18">
        <v>364</v>
      </c>
      <c r="O175" s="19" t="s">
        <v>65</v>
      </c>
      <c r="P175" s="19" t="s">
        <v>88</v>
      </c>
    </row>
    <row r="176" s="2" customFormat="1" ht="17.1" customHeight="1" spans="1:16">
      <c r="A176" s="17">
        <v>174</v>
      </c>
      <c r="B176" s="17" t="s">
        <v>17</v>
      </c>
      <c r="C176" s="17" t="s">
        <v>411</v>
      </c>
      <c r="D176" s="17" t="s">
        <v>412</v>
      </c>
      <c r="E176" s="19" t="str">
        <f t="shared" si="6"/>
        <v>35012****406213742</v>
      </c>
      <c r="F176" s="20">
        <v>42880</v>
      </c>
      <c r="G176" s="20">
        <v>43975</v>
      </c>
      <c r="H176" s="21">
        <v>43729</v>
      </c>
      <c r="I176" s="21">
        <v>43820</v>
      </c>
      <c r="J176" s="26">
        <f t="shared" si="7"/>
        <v>91</v>
      </c>
      <c r="K176" s="19">
        <v>12000</v>
      </c>
      <c r="L176" s="17">
        <v>12000</v>
      </c>
      <c r="M176" s="27" t="e">
        <f>MID(#REF!,1,8)/1000/30*L176*J176</f>
        <v>#REF!</v>
      </c>
      <c r="N176" s="18">
        <v>145.6</v>
      </c>
      <c r="O176" s="19" t="s">
        <v>20</v>
      </c>
      <c r="P176" s="19" t="s">
        <v>21</v>
      </c>
    </row>
    <row r="177" s="2" customFormat="1" ht="17.1" customHeight="1" spans="1:16">
      <c r="A177" s="17">
        <v>175</v>
      </c>
      <c r="B177" s="17" t="s">
        <v>17</v>
      </c>
      <c r="C177" s="17" t="s">
        <v>413</v>
      </c>
      <c r="D177" s="17" t="s">
        <v>414</v>
      </c>
      <c r="E177" s="19" t="str">
        <f t="shared" si="6"/>
        <v>35012****110132892</v>
      </c>
      <c r="F177" s="20">
        <v>42886</v>
      </c>
      <c r="G177" s="20">
        <v>43981</v>
      </c>
      <c r="H177" s="21">
        <v>43729</v>
      </c>
      <c r="I177" s="21">
        <v>43820</v>
      </c>
      <c r="J177" s="26">
        <f t="shared" si="7"/>
        <v>91</v>
      </c>
      <c r="K177" s="19">
        <v>50000</v>
      </c>
      <c r="L177" s="17">
        <v>50000</v>
      </c>
      <c r="M177" s="27" t="e">
        <f>MID(#REF!,1,8)/1000/30*L177*J177</f>
        <v>#REF!</v>
      </c>
      <c r="N177" s="18">
        <v>606.67</v>
      </c>
      <c r="O177" s="19" t="s">
        <v>65</v>
      </c>
      <c r="P177" s="19" t="s">
        <v>66</v>
      </c>
    </row>
    <row r="178" s="2" customFormat="1" ht="17.1" customHeight="1" spans="1:16">
      <c r="A178" s="17">
        <v>176</v>
      </c>
      <c r="B178" s="17" t="s">
        <v>27</v>
      </c>
      <c r="C178" s="17" t="s">
        <v>415</v>
      </c>
      <c r="D178" s="17" t="s">
        <v>416</v>
      </c>
      <c r="E178" s="19" t="str">
        <f t="shared" si="6"/>
        <v>35012****912030979</v>
      </c>
      <c r="F178" s="20">
        <v>42883</v>
      </c>
      <c r="G178" s="20">
        <v>43978</v>
      </c>
      <c r="H178" s="21">
        <v>43729</v>
      </c>
      <c r="I178" s="21">
        <v>43820</v>
      </c>
      <c r="J178" s="26">
        <f t="shared" si="7"/>
        <v>91</v>
      </c>
      <c r="K178" s="19">
        <v>50000</v>
      </c>
      <c r="L178" s="17">
        <v>50000</v>
      </c>
      <c r="M178" s="27" t="e">
        <f>MID(#REF!,1,8)/1000/30*L178*J178</f>
        <v>#REF!</v>
      </c>
      <c r="N178" s="18">
        <v>606.67</v>
      </c>
      <c r="O178" s="19" t="s">
        <v>30</v>
      </c>
      <c r="P178" s="19" t="s">
        <v>31</v>
      </c>
    </row>
    <row r="179" s="2" customFormat="1" ht="17.1" customHeight="1" spans="1:16">
      <c r="A179" s="17">
        <v>177</v>
      </c>
      <c r="B179" s="17" t="s">
        <v>102</v>
      </c>
      <c r="C179" s="17" t="s">
        <v>417</v>
      </c>
      <c r="D179" s="17" t="s">
        <v>418</v>
      </c>
      <c r="E179" s="19" t="str">
        <f t="shared" si="6"/>
        <v>35012****104221339</v>
      </c>
      <c r="F179" s="20">
        <v>42881</v>
      </c>
      <c r="G179" s="20">
        <v>43976</v>
      </c>
      <c r="H179" s="21">
        <v>43729</v>
      </c>
      <c r="I179" s="21">
        <v>43820</v>
      </c>
      <c r="J179" s="26">
        <f t="shared" si="7"/>
        <v>91</v>
      </c>
      <c r="K179" s="19">
        <v>50000</v>
      </c>
      <c r="L179" s="17">
        <v>50000</v>
      </c>
      <c r="M179" s="27" t="e">
        <f>MID(#REF!,1,8)/1000/30*L179*J179</f>
        <v>#REF!</v>
      </c>
      <c r="N179" s="18">
        <v>606.67</v>
      </c>
      <c r="O179" s="19" t="s">
        <v>105</v>
      </c>
      <c r="P179" s="19" t="s">
        <v>106</v>
      </c>
    </row>
    <row r="180" s="2" customFormat="1" ht="17.1" customHeight="1" spans="1:16">
      <c r="A180" s="17">
        <v>178</v>
      </c>
      <c r="B180" s="17" t="s">
        <v>27</v>
      </c>
      <c r="C180" s="17" t="s">
        <v>419</v>
      </c>
      <c r="D180" s="17" t="s">
        <v>420</v>
      </c>
      <c r="E180" s="19" t="str">
        <f t="shared" si="6"/>
        <v>35012****801161073</v>
      </c>
      <c r="F180" s="20">
        <v>42879</v>
      </c>
      <c r="G180" s="20">
        <v>43974</v>
      </c>
      <c r="H180" s="21">
        <v>43729</v>
      </c>
      <c r="I180" s="21">
        <v>43820</v>
      </c>
      <c r="J180" s="26">
        <f t="shared" si="7"/>
        <v>91</v>
      </c>
      <c r="K180" s="19">
        <v>30000</v>
      </c>
      <c r="L180" s="17">
        <v>30000</v>
      </c>
      <c r="M180" s="27" t="e">
        <f>MID(#REF!,1,8)/1000/30*L180*J180</f>
        <v>#REF!</v>
      </c>
      <c r="N180" s="18">
        <v>364</v>
      </c>
      <c r="O180" s="19" t="s">
        <v>30</v>
      </c>
      <c r="P180" s="19" t="s">
        <v>31</v>
      </c>
    </row>
    <row r="181" s="2" customFormat="1" ht="17.1" customHeight="1" spans="1:16">
      <c r="A181" s="17">
        <v>179</v>
      </c>
      <c r="B181" s="17" t="s">
        <v>102</v>
      </c>
      <c r="C181" s="17" t="s">
        <v>421</v>
      </c>
      <c r="D181" s="17" t="s">
        <v>422</v>
      </c>
      <c r="E181" s="19" t="str">
        <f t="shared" si="6"/>
        <v>35012****710301339</v>
      </c>
      <c r="F181" s="20">
        <v>42883</v>
      </c>
      <c r="G181" s="20">
        <v>43978</v>
      </c>
      <c r="H181" s="21">
        <v>43729</v>
      </c>
      <c r="I181" s="21">
        <v>43820</v>
      </c>
      <c r="J181" s="26">
        <f t="shared" si="7"/>
        <v>91</v>
      </c>
      <c r="K181" s="19">
        <v>50000</v>
      </c>
      <c r="L181" s="17">
        <v>50000</v>
      </c>
      <c r="M181" s="27" t="e">
        <f>MID(#REF!,1,8)/1000/30*L181*J181</f>
        <v>#REF!</v>
      </c>
      <c r="N181" s="18">
        <v>606.67</v>
      </c>
      <c r="O181" s="19" t="s">
        <v>105</v>
      </c>
      <c r="P181" s="19" t="s">
        <v>175</v>
      </c>
    </row>
    <row r="182" s="2" customFormat="1" ht="17.1" customHeight="1" spans="1:16">
      <c r="A182" s="17">
        <v>180</v>
      </c>
      <c r="B182" s="17" t="s">
        <v>17</v>
      </c>
      <c r="C182" s="17" t="s">
        <v>423</v>
      </c>
      <c r="D182" s="17" t="s">
        <v>424</v>
      </c>
      <c r="E182" s="19" t="str">
        <f t="shared" si="6"/>
        <v>35012****511052785</v>
      </c>
      <c r="F182" s="20">
        <v>42883</v>
      </c>
      <c r="G182" s="20">
        <v>43978</v>
      </c>
      <c r="H182" s="21">
        <v>43729</v>
      </c>
      <c r="I182" s="21">
        <v>43820</v>
      </c>
      <c r="J182" s="26">
        <f t="shared" si="7"/>
        <v>91</v>
      </c>
      <c r="K182" s="19">
        <v>10000</v>
      </c>
      <c r="L182" s="17">
        <v>10000</v>
      </c>
      <c r="M182" s="27" t="e">
        <f>MID(#REF!,1,8)/1000/30*L182*J182</f>
        <v>#REF!</v>
      </c>
      <c r="N182" s="18">
        <v>121.33</v>
      </c>
      <c r="O182" s="19" t="s">
        <v>20</v>
      </c>
      <c r="P182" s="19" t="s">
        <v>21</v>
      </c>
    </row>
    <row r="183" s="2" customFormat="1" ht="17.1" customHeight="1" spans="1:16">
      <c r="A183" s="17">
        <v>181</v>
      </c>
      <c r="B183" s="17" t="s">
        <v>17</v>
      </c>
      <c r="C183" s="17" t="s">
        <v>425</v>
      </c>
      <c r="D183" s="17" t="s">
        <v>426</v>
      </c>
      <c r="E183" s="19" t="str">
        <f t="shared" ref="E183:E246" si="8">CLEAN(D183)</f>
        <v>35012****806252871</v>
      </c>
      <c r="F183" s="20">
        <v>42885</v>
      </c>
      <c r="G183" s="20">
        <v>43980</v>
      </c>
      <c r="H183" s="21">
        <v>43729</v>
      </c>
      <c r="I183" s="21">
        <v>43820</v>
      </c>
      <c r="J183" s="26">
        <f t="shared" ref="J183:J223" si="9">I183-H183</f>
        <v>91</v>
      </c>
      <c r="K183" s="19">
        <v>50000</v>
      </c>
      <c r="L183" s="17">
        <v>50000</v>
      </c>
      <c r="M183" s="27" t="e">
        <f>MID(#REF!,1,8)/1000/30*L183*J183</f>
        <v>#REF!</v>
      </c>
      <c r="N183" s="18">
        <v>606.67</v>
      </c>
      <c r="O183" s="19" t="s">
        <v>20</v>
      </c>
      <c r="P183" s="19" t="s">
        <v>21</v>
      </c>
    </row>
    <row r="184" s="2" customFormat="1" ht="17.1" customHeight="1" spans="1:16">
      <c r="A184" s="17">
        <v>182</v>
      </c>
      <c r="B184" s="17" t="s">
        <v>102</v>
      </c>
      <c r="C184" s="17" t="s">
        <v>427</v>
      </c>
      <c r="D184" s="17" t="s">
        <v>428</v>
      </c>
      <c r="E184" s="19" t="str">
        <f t="shared" si="8"/>
        <v>35012****411091330</v>
      </c>
      <c r="F184" s="20">
        <v>43043</v>
      </c>
      <c r="G184" s="20">
        <v>44138</v>
      </c>
      <c r="H184" s="21">
        <v>43729</v>
      </c>
      <c r="I184" s="21">
        <v>43820</v>
      </c>
      <c r="J184" s="26">
        <f t="shared" si="9"/>
        <v>91</v>
      </c>
      <c r="K184" s="19">
        <v>5000</v>
      </c>
      <c r="L184" s="17">
        <v>5000</v>
      </c>
      <c r="M184" s="27" t="e">
        <f>MID(#REF!,1,8)/1000/30*L184*J184</f>
        <v>#REF!</v>
      </c>
      <c r="N184" s="18">
        <v>60.03</v>
      </c>
      <c r="O184" s="19" t="s">
        <v>105</v>
      </c>
      <c r="P184" s="19" t="s">
        <v>106</v>
      </c>
    </row>
    <row r="185" s="3" customFormat="1" ht="17.1" customHeight="1" spans="1:16">
      <c r="A185" s="17">
        <v>183</v>
      </c>
      <c r="B185" s="17" t="s">
        <v>110</v>
      </c>
      <c r="C185" s="28" t="s">
        <v>429</v>
      </c>
      <c r="D185" s="28" t="s">
        <v>430</v>
      </c>
      <c r="E185" s="19" t="str">
        <f t="shared" si="8"/>
        <v>35012****112046432</v>
      </c>
      <c r="F185" s="20">
        <v>42879</v>
      </c>
      <c r="G185" s="20">
        <v>43974</v>
      </c>
      <c r="H185" s="21">
        <v>43729</v>
      </c>
      <c r="I185" s="21">
        <v>43820</v>
      </c>
      <c r="J185" s="26">
        <f t="shared" si="9"/>
        <v>91</v>
      </c>
      <c r="K185" s="19">
        <v>30000</v>
      </c>
      <c r="L185" s="28">
        <v>30000</v>
      </c>
      <c r="M185" s="27" t="e">
        <f>MID(#REF!,1,8)/1000/30*L185*J185</f>
        <v>#REF!</v>
      </c>
      <c r="N185" s="18">
        <v>364</v>
      </c>
      <c r="O185" s="19" t="s">
        <v>113</v>
      </c>
      <c r="P185" s="19" t="s">
        <v>114</v>
      </c>
    </row>
    <row r="186" s="2" customFormat="1" ht="17.1" customHeight="1" spans="1:16">
      <c r="A186" s="17">
        <v>184</v>
      </c>
      <c r="B186" s="17" t="s">
        <v>22</v>
      </c>
      <c r="C186" s="17" t="s">
        <v>431</v>
      </c>
      <c r="D186" s="17" t="s">
        <v>432</v>
      </c>
      <c r="E186" s="19" t="str">
        <f t="shared" si="8"/>
        <v>35012****606074513</v>
      </c>
      <c r="F186" s="20">
        <v>42886</v>
      </c>
      <c r="G186" s="20">
        <v>43981</v>
      </c>
      <c r="H186" s="21">
        <v>43729</v>
      </c>
      <c r="I186" s="21">
        <v>43820</v>
      </c>
      <c r="J186" s="26">
        <f t="shared" si="9"/>
        <v>91</v>
      </c>
      <c r="K186" s="19">
        <v>30000</v>
      </c>
      <c r="L186" s="17">
        <v>30000</v>
      </c>
      <c r="M186" s="27" t="e">
        <f>MID(#REF!,1,8)/1000/30*L186*J186</f>
        <v>#REF!</v>
      </c>
      <c r="N186" s="18">
        <v>364</v>
      </c>
      <c r="O186" s="19" t="s">
        <v>25</v>
      </c>
      <c r="P186" s="19" t="s">
        <v>109</v>
      </c>
    </row>
    <row r="187" s="2" customFormat="1" ht="17.1" customHeight="1" spans="1:16">
      <c r="A187" s="17">
        <v>185</v>
      </c>
      <c r="B187" s="17" t="s">
        <v>32</v>
      </c>
      <c r="C187" s="17" t="s">
        <v>433</v>
      </c>
      <c r="D187" s="17" t="s">
        <v>434</v>
      </c>
      <c r="E187" s="19" t="str">
        <f t="shared" si="8"/>
        <v>35012****305012052</v>
      </c>
      <c r="F187" s="20">
        <v>42881</v>
      </c>
      <c r="G187" s="20">
        <v>43976</v>
      </c>
      <c r="H187" s="21">
        <v>43729</v>
      </c>
      <c r="I187" s="21">
        <v>43820</v>
      </c>
      <c r="J187" s="26">
        <f t="shared" si="9"/>
        <v>91</v>
      </c>
      <c r="K187" s="19">
        <v>30000</v>
      </c>
      <c r="L187" s="17">
        <v>30000</v>
      </c>
      <c r="M187" s="27" t="e">
        <f>MID(#REF!,1,8)/1000/30*L187*J187</f>
        <v>#REF!</v>
      </c>
      <c r="N187" s="18">
        <v>364</v>
      </c>
      <c r="O187" s="19" t="s">
        <v>35</v>
      </c>
      <c r="P187" s="19" t="s">
        <v>213</v>
      </c>
    </row>
    <row r="188" s="2" customFormat="1" ht="17.1" customHeight="1" spans="1:16">
      <c r="A188" s="17">
        <v>186</v>
      </c>
      <c r="B188" s="17" t="s">
        <v>22</v>
      </c>
      <c r="C188" s="17" t="s">
        <v>435</v>
      </c>
      <c r="D188" s="17" t="s">
        <v>436</v>
      </c>
      <c r="E188" s="19" t="str">
        <f t="shared" si="8"/>
        <v>35012****711204519</v>
      </c>
      <c r="F188" s="20">
        <v>42879</v>
      </c>
      <c r="G188" s="20">
        <v>43974</v>
      </c>
      <c r="H188" s="21">
        <v>43729</v>
      </c>
      <c r="I188" s="21">
        <v>43820</v>
      </c>
      <c r="J188" s="26">
        <f t="shared" si="9"/>
        <v>91</v>
      </c>
      <c r="K188" s="19">
        <v>20000</v>
      </c>
      <c r="L188" s="17">
        <v>20000</v>
      </c>
      <c r="M188" s="27" t="e">
        <f>MID(#REF!,1,8)/1000/30*L188*J188</f>
        <v>#REF!</v>
      </c>
      <c r="N188" s="18">
        <v>242.67</v>
      </c>
      <c r="O188" s="19" t="s">
        <v>25</v>
      </c>
      <c r="P188" s="19" t="s">
        <v>26</v>
      </c>
    </row>
    <row r="189" s="2" customFormat="1" ht="17.1" customHeight="1" spans="1:16">
      <c r="A189" s="17">
        <v>187</v>
      </c>
      <c r="B189" s="17" t="s">
        <v>22</v>
      </c>
      <c r="C189" s="17" t="s">
        <v>437</v>
      </c>
      <c r="D189" s="17" t="s">
        <v>438</v>
      </c>
      <c r="E189" s="19" t="str">
        <f t="shared" si="8"/>
        <v>35012****712174518</v>
      </c>
      <c r="F189" s="20">
        <v>42879</v>
      </c>
      <c r="G189" s="20">
        <v>43974</v>
      </c>
      <c r="H189" s="21">
        <v>43729</v>
      </c>
      <c r="I189" s="21">
        <v>43820</v>
      </c>
      <c r="J189" s="26">
        <f t="shared" si="9"/>
        <v>91</v>
      </c>
      <c r="K189" s="19">
        <v>50000</v>
      </c>
      <c r="L189" s="17">
        <v>50000</v>
      </c>
      <c r="M189" s="27" t="e">
        <f>MID(#REF!,1,8)/1000/30*L189*J189</f>
        <v>#REF!</v>
      </c>
      <c r="N189" s="18">
        <v>606.67</v>
      </c>
      <c r="O189" s="19" t="s">
        <v>25</v>
      </c>
      <c r="P189" s="19" t="s">
        <v>26</v>
      </c>
    </row>
    <row r="190" s="2" customFormat="1" ht="17.1" customHeight="1" spans="1:16">
      <c r="A190" s="17">
        <v>188</v>
      </c>
      <c r="B190" s="17" t="s">
        <v>46</v>
      </c>
      <c r="C190" s="17" t="s">
        <v>439</v>
      </c>
      <c r="D190" s="17" t="s">
        <v>440</v>
      </c>
      <c r="E190" s="19" t="str">
        <f t="shared" si="8"/>
        <v>35012****604155432</v>
      </c>
      <c r="F190" s="20">
        <v>43060</v>
      </c>
      <c r="G190" s="20">
        <v>43789</v>
      </c>
      <c r="H190" s="21">
        <v>43729</v>
      </c>
      <c r="I190" s="21">
        <v>43789</v>
      </c>
      <c r="J190" s="26">
        <f t="shared" si="9"/>
        <v>60</v>
      </c>
      <c r="K190" s="19">
        <v>50000</v>
      </c>
      <c r="L190" s="17">
        <v>50000</v>
      </c>
      <c r="M190" s="27" t="e">
        <f>MID(#REF!,1,8)/1000/30*L190*J190</f>
        <v>#REF!</v>
      </c>
      <c r="N190" s="18">
        <v>395.83</v>
      </c>
      <c r="O190" s="19" t="s">
        <v>49</v>
      </c>
      <c r="P190" s="19" t="s">
        <v>155</v>
      </c>
    </row>
    <row r="191" s="2" customFormat="1" ht="17.1" customHeight="1" spans="1:16">
      <c r="A191" s="17">
        <v>189</v>
      </c>
      <c r="B191" s="17" t="s">
        <v>39</v>
      </c>
      <c r="C191" s="17" t="s">
        <v>441</v>
      </c>
      <c r="D191" s="17" t="s">
        <v>442</v>
      </c>
      <c r="E191" s="19" t="str">
        <f t="shared" si="8"/>
        <v>35012****205294722</v>
      </c>
      <c r="F191" s="20">
        <v>43243</v>
      </c>
      <c r="G191" s="20">
        <v>43973</v>
      </c>
      <c r="H191" s="21">
        <v>43729</v>
      </c>
      <c r="I191" s="21">
        <v>43820</v>
      </c>
      <c r="J191" s="26">
        <f t="shared" si="9"/>
        <v>91</v>
      </c>
      <c r="K191" s="19">
        <v>50000</v>
      </c>
      <c r="L191" s="17">
        <v>50000</v>
      </c>
      <c r="M191" s="27" t="e">
        <f>MID(#REF!,1,8)/1000/30*L191*J191</f>
        <v>#REF!</v>
      </c>
      <c r="N191" s="18">
        <v>600.35</v>
      </c>
      <c r="O191" s="19" t="s">
        <v>42</v>
      </c>
      <c r="P191" s="19" t="s">
        <v>152</v>
      </c>
    </row>
    <row r="192" s="2" customFormat="1" ht="17.1" customHeight="1" spans="1:16">
      <c r="A192" s="17">
        <v>190</v>
      </c>
      <c r="B192" s="17" t="s">
        <v>39</v>
      </c>
      <c r="C192" s="17" t="s">
        <v>443</v>
      </c>
      <c r="D192" s="17" t="s">
        <v>444</v>
      </c>
      <c r="E192" s="19" t="str">
        <f t="shared" si="8"/>
        <v>35012****608153915</v>
      </c>
      <c r="F192" s="20">
        <v>43234</v>
      </c>
      <c r="G192" s="20">
        <v>43964</v>
      </c>
      <c r="H192" s="21">
        <v>43729</v>
      </c>
      <c r="I192" s="21">
        <v>43820</v>
      </c>
      <c r="J192" s="26">
        <f t="shared" si="9"/>
        <v>91</v>
      </c>
      <c r="K192" s="19">
        <v>30000</v>
      </c>
      <c r="L192" s="17">
        <v>30000</v>
      </c>
      <c r="M192" s="27" t="e">
        <f>MID(#REF!,1,8)/1000/30*L192*J192</f>
        <v>#REF!</v>
      </c>
      <c r="N192" s="18">
        <v>360.21</v>
      </c>
      <c r="O192" s="19" t="s">
        <v>42</v>
      </c>
      <c r="P192" s="19" t="s">
        <v>43</v>
      </c>
    </row>
    <row r="193" s="2" customFormat="1" ht="17.1" customHeight="1" spans="1:16">
      <c r="A193" s="17">
        <v>191</v>
      </c>
      <c r="B193" s="17" t="s">
        <v>27</v>
      </c>
      <c r="C193" s="17" t="s">
        <v>445</v>
      </c>
      <c r="D193" s="17" t="s">
        <v>446</v>
      </c>
      <c r="E193" s="19" t="str">
        <f t="shared" si="8"/>
        <v>35012****608201108</v>
      </c>
      <c r="F193" s="20">
        <v>43095</v>
      </c>
      <c r="G193" s="20">
        <v>44190</v>
      </c>
      <c r="H193" s="21">
        <v>43729</v>
      </c>
      <c r="I193" s="21">
        <v>43820</v>
      </c>
      <c r="J193" s="26">
        <f t="shared" si="9"/>
        <v>91</v>
      </c>
      <c r="K193" s="19">
        <v>30000</v>
      </c>
      <c r="L193" s="17">
        <v>30000</v>
      </c>
      <c r="M193" s="27" t="e">
        <f>MID(#REF!,1,8)/1000/30*L193*J193</f>
        <v>#REF!</v>
      </c>
      <c r="N193" s="18">
        <v>360.21</v>
      </c>
      <c r="O193" s="19" t="s">
        <v>30</v>
      </c>
      <c r="P193" s="19" t="s">
        <v>55</v>
      </c>
    </row>
    <row r="194" s="2" customFormat="1" ht="17.1" customHeight="1" spans="1:16">
      <c r="A194" s="17">
        <v>192</v>
      </c>
      <c r="B194" s="17" t="s">
        <v>46</v>
      </c>
      <c r="C194" s="17" t="s">
        <v>447</v>
      </c>
      <c r="D194" s="17" t="s">
        <v>448</v>
      </c>
      <c r="E194" s="19" t="str">
        <f t="shared" si="8"/>
        <v>35012****807215453</v>
      </c>
      <c r="F194" s="20">
        <v>43123</v>
      </c>
      <c r="G194" s="20">
        <v>43852</v>
      </c>
      <c r="H194" s="21">
        <v>43729</v>
      </c>
      <c r="I194" s="21">
        <v>43820</v>
      </c>
      <c r="J194" s="26">
        <f t="shared" si="9"/>
        <v>91</v>
      </c>
      <c r="K194" s="19">
        <v>50000</v>
      </c>
      <c r="L194" s="17">
        <v>50000</v>
      </c>
      <c r="M194" s="27" t="e">
        <f>MID(#REF!,1,8)/1000/30*L194*J194</f>
        <v>#REF!</v>
      </c>
      <c r="N194" s="18">
        <v>600.35</v>
      </c>
      <c r="O194" s="19" t="s">
        <v>49</v>
      </c>
      <c r="P194" s="19" t="s">
        <v>50</v>
      </c>
    </row>
    <row r="195" s="2" customFormat="1" ht="17.1" customHeight="1" spans="1:16">
      <c r="A195" s="17">
        <v>193</v>
      </c>
      <c r="B195" s="17" t="s">
        <v>39</v>
      </c>
      <c r="C195" s="17" t="s">
        <v>449</v>
      </c>
      <c r="D195" s="17" t="s">
        <v>450</v>
      </c>
      <c r="E195" s="19" t="str">
        <f t="shared" si="8"/>
        <v>35012****203044010</v>
      </c>
      <c r="F195" s="20">
        <v>43244</v>
      </c>
      <c r="G195" s="20">
        <v>43974</v>
      </c>
      <c r="H195" s="21">
        <v>43729</v>
      </c>
      <c r="I195" s="21">
        <v>43820</v>
      </c>
      <c r="J195" s="26">
        <f t="shared" si="9"/>
        <v>91</v>
      </c>
      <c r="K195" s="19">
        <v>50000</v>
      </c>
      <c r="L195" s="17">
        <v>50000</v>
      </c>
      <c r="M195" s="27" t="e">
        <f>MID(#REF!,1,8)/1000/30*L195*J195</f>
        <v>#REF!</v>
      </c>
      <c r="N195" s="18">
        <v>600.35</v>
      </c>
      <c r="O195" s="19" t="s">
        <v>42</v>
      </c>
      <c r="P195" s="19" t="s">
        <v>43</v>
      </c>
    </row>
    <row r="196" s="2" customFormat="1" ht="17.1" customHeight="1" spans="1:16">
      <c r="A196" s="17">
        <v>194</v>
      </c>
      <c r="B196" s="17" t="s">
        <v>93</v>
      </c>
      <c r="C196" s="17" t="s">
        <v>451</v>
      </c>
      <c r="D196" s="17" t="s">
        <v>452</v>
      </c>
      <c r="E196" s="19" t="str">
        <f t="shared" si="8"/>
        <v>35012****005226038</v>
      </c>
      <c r="F196" s="20">
        <v>43464</v>
      </c>
      <c r="G196" s="20">
        <v>43819</v>
      </c>
      <c r="H196" s="21">
        <v>43729</v>
      </c>
      <c r="I196" s="21">
        <v>43819</v>
      </c>
      <c r="J196" s="26">
        <f t="shared" si="9"/>
        <v>90</v>
      </c>
      <c r="K196" s="19">
        <v>50000</v>
      </c>
      <c r="L196" s="17">
        <v>50000</v>
      </c>
      <c r="M196" s="27" t="e">
        <f>MID(#REF!,1,8)/1000/30*L196*J196</f>
        <v>#REF!</v>
      </c>
      <c r="N196" s="18">
        <v>543.75</v>
      </c>
      <c r="O196" s="19" t="s">
        <v>96</v>
      </c>
      <c r="P196" s="19" t="s">
        <v>97</v>
      </c>
    </row>
    <row r="197" s="2" customFormat="1" ht="17.1" customHeight="1" spans="1:16">
      <c r="A197" s="17">
        <v>195</v>
      </c>
      <c r="B197" s="17" t="s">
        <v>77</v>
      </c>
      <c r="C197" s="17" t="s">
        <v>453</v>
      </c>
      <c r="D197" s="17" t="s">
        <v>454</v>
      </c>
      <c r="E197" s="19" t="str">
        <f t="shared" si="8"/>
        <v>35012****612193930</v>
      </c>
      <c r="F197" s="20">
        <v>43612</v>
      </c>
      <c r="G197" s="20">
        <v>43977</v>
      </c>
      <c r="H197" s="21">
        <v>43729</v>
      </c>
      <c r="I197" s="21">
        <v>43820</v>
      </c>
      <c r="J197" s="26">
        <f t="shared" si="9"/>
        <v>91</v>
      </c>
      <c r="K197" s="19">
        <v>30000</v>
      </c>
      <c r="L197" s="17">
        <v>30000</v>
      </c>
      <c r="M197" s="27" t="e">
        <f>MID(#REF!,1,8)/1000/30*L197*J197</f>
        <v>#REF!</v>
      </c>
      <c r="N197" s="18">
        <v>329.88</v>
      </c>
      <c r="O197" s="19" t="s">
        <v>80</v>
      </c>
      <c r="P197" s="19" t="s">
        <v>145</v>
      </c>
    </row>
    <row r="198" s="2" customFormat="1" ht="17.1" customHeight="1" spans="1:16">
      <c r="A198" s="17">
        <v>196</v>
      </c>
      <c r="B198" s="17" t="s">
        <v>77</v>
      </c>
      <c r="C198" s="17" t="s">
        <v>455</v>
      </c>
      <c r="D198" s="17" t="s">
        <v>456</v>
      </c>
      <c r="E198" s="19" t="str">
        <f t="shared" si="8"/>
        <v>35012****804025078</v>
      </c>
      <c r="F198" s="20">
        <v>43613</v>
      </c>
      <c r="G198" s="20">
        <v>43978</v>
      </c>
      <c r="H198" s="21">
        <v>43729</v>
      </c>
      <c r="I198" s="21">
        <v>43820</v>
      </c>
      <c r="J198" s="26">
        <f t="shared" si="9"/>
        <v>91</v>
      </c>
      <c r="K198" s="19">
        <v>40000</v>
      </c>
      <c r="L198" s="17">
        <v>40000</v>
      </c>
      <c r="M198" s="27" t="e">
        <f>MID(#REF!,1,8)/1000/30*L198*J198</f>
        <v>#REF!</v>
      </c>
      <c r="N198" s="18">
        <v>439.83</v>
      </c>
      <c r="O198" s="19" t="s">
        <v>80</v>
      </c>
      <c r="P198" s="19" t="s">
        <v>81</v>
      </c>
    </row>
    <row r="199" s="2" customFormat="1" ht="17.1" customHeight="1" spans="1:16">
      <c r="A199" s="17">
        <v>197</v>
      </c>
      <c r="B199" s="17" t="s">
        <v>77</v>
      </c>
      <c r="C199" s="17" t="s">
        <v>457</v>
      </c>
      <c r="D199" s="17" t="s">
        <v>458</v>
      </c>
      <c r="E199" s="19" t="str">
        <f t="shared" si="8"/>
        <v>35012****609124978</v>
      </c>
      <c r="F199" s="20">
        <v>43613</v>
      </c>
      <c r="G199" s="20">
        <v>43974</v>
      </c>
      <c r="H199" s="21">
        <v>43729</v>
      </c>
      <c r="I199" s="21">
        <v>43820</v>
      </c>
      <c r="J199" s="26">
        <f t="shared" si="9"/>
        <v>91</v>
      </c>
      <c r="K199" s="19">
        <v>20000</v>
      </c>
      <c r="L199" s="17">
        <v>20000</v>
      </c>
      <c r="M199" s="27" t="e">
        <f>MID(#REF!,1,8)/1000/30*L199*J199</f>
        <v>#REF!</v>
      </c>
      <c r="N199" s="18">
        <v>219.92</v>
      </c>
      <c r="O199" s="19" t="s">
        <v>80</v>
      </c>
      <c r="P199" s="19" t="s">
        <v>81</v>
      </c>
    </row>
    <row r="200" s="2" customFormat="1" ht="17.1" customHeight="1" spans="1:16">
      <c r="A200" s="17">
        <v>198</v>
      </c>
      <c r="B200" s="17" t="s">
        <v>46</v>
      </c>
      <c r="C200" s="17" t="s">
        <v>459</v>
      </c>
      <c r="D200" s="17" t="s">
        <v>460</v>
      </c>
      <c r="E200" s="19" t="str">
        <f t="shared" si="8"/>
        <v>35012****209305538</v>
      </c>
      <c r="F200" s="20">
        <v>43575</v>
      </c>
      <c r="G200" s="20">
        <v>43940</v>
      </c>
      <c r="H200" s="21">
        <v>43729</v>
      </c>
      <c r="I200" s="21">
        <v>43820</v>
      </c>
      <c r="J200" s="26">
        <f t="shared" si="9"/>
        <v>91</v>
      </c>
      <c r="K200" s="19">
        <v>30000</v>
      </c>
      <c r="L200" s="17">
        <v>30000</v>
      </c>
      <c r="M200" s="27" t="e">
        <f>MID(#REF!,1,8)/1000/30*L200*J200</f>
        <v>#REF!</v>
      </c>
      <c r="N200" s="18">
        <v>329.88</v>
      </c>
      <c r="O200" s="19" t="s">
        <v>49</v>
      </c>
      <c r="P200" s="19" t="s">
        <v>50</v>
      </c>
    </row>
    <row r="201" s="2" customFormat="1" ht="17.1" customHeight="1" spans="1:16">
      <c r="A201" s="17">
        <v>199</v>
      </c>
      <c r="B201" s="17" t="s">
        <v>77</v>
      </c>
      <c r="C201" s="17" t="s">
        <v>461</v>
      </c>
      <c r="D201" s="17" t="s">
        <v>462</v>
      </c>
      <c r="E201" s="19" t="str">
        <f t="shared" si="8"/>
        <v>35012****104294997</v>
      </c>
      <c r="F201" s="20">
        <v>43522</v>
      </c>
      <c r="G201" s="20">
        <v>43886</v>
      </c>
      <c r="H201" s="21">
        <v>43729</v>
      </c>
      <c r="I201" s="21">
        <v>43820</v>
      </c>
      <c r="J201" s="26">
        <f t="shared" si="9"/>
        <v>91</v>
      </c>
      <c r="K201" s="19">
        <v>50000</v>
      </c>
      <c r="L201" s="17">
        <v>50000</v>
      </c>
      <c r="M201" s="27" t="e">
        <f>MID(#REF!,1,8)/1000/30*L201*J201</f>
        <v>#REF!</v>
      </c>
      <c r="N201" s="18">
        <v>549.79</v>
      </c>
      <c r="O201" s="19" t="s">
        <v>80</v>
      </c>
      <c r="P201" s="19" t="s">
        <v>81</v>
      </c>
    </row>
    <row r="202" s="2" customFormat="1" ht="17.1" customHeight="1" spans="1:16">
      <c r="A202" s="17">
        <v>200</v>
      </c>
      <c r="B202" s="17" t="s">
        <v>77</v>
      </c>
      <c r="C202" s="17" t="s">
        <v>463</v>
      </c>
      <c r="D202" s="17" t="s">
        <v>464</v>
      </c>
      <c r="E202" s="19" t="str">
        <f t="shared" si="8"/>
        <v>35012****502064978</v>
      </c>
      <c r="F202" s="20">
        <v>42975</v>
      </c>
      <c r="G202" s="20">
        <v>44070</v>
      </c>
      <c r="H202" s="21">
        <v>43729</v>
      </c>
      <c r="I202" s="21">
        <v>43820</v>
      </c>
      <c r="J202" s="26">
        <f t="shared" si="9"/>
        <v>91</v>
      </c>
      <c r="K202" s="19">
        <v>50000</v>
      </c>
      <c r="L202" s="17">
        <v>39982.81</v>
      </c>
      <c r="M202" s="41" t="e">
        <f>MID(#REF!,1,8)/1000/30*39982.81*67+MID(#REF!,1,8)/1000/30*44967.03*24</f>
        <v>#REF!</v>
      </c>
      <c r="N202" s="18">
        <v>495.85</v>
      </c>
      <c r="O202" s="19" t="s">
        <v>80</v>
      </c>
      <c r="P202" s="19" t="s">
        <v>145</v>
      </c>
    </row>
    <row r="203" s="2" customFormat="1" ht="17.1" customHeight="1" spans="1:16">
      <c r="A203" s="17">
        <v>201</v>
      </c>
      <c r="B203" s="17" t="s">
        <v>77</v>
      </c>
      <c r="C203" s="17" t="s">
        <v>465</v>
      </c>
      <c r="D203" s="17" t="s">
        <v>466</v>
      </c>
      <c r="E203" s="19" t="str">
        <f t="shared" si="8"/>
        <v>35012****702094974</v>
      </c>
      <c r="F203" s="20">
        <v>43043</v>
      </c>
      <c r="G203" s="20">
        <v>44137</v>
      </c>
      <c r="H203" s="21">
        <v>43729</v>
      </c>
      <c r="I203" s="21">
        <v>43820</v>
      </c>
      <c r="J203" s="26">
        <f t="shared" si="9"/>
        <v>91</v>
      </c>
      <c r="K203" s="19">
        <v>10000</v>
      </c>
      <c r="L203" s="17">
        <v>10000</v>
      </c>
      <c r="M203" s="27" t="e">
        <f>MID(#REF!,1,8)/1000/30*L203*J203</f>
        <v>#REF!</v>
      </c>
      <c r="N203" s="18">
        <v>120.07</v>
      </c>
      <c r="O203" s="19" t="s">
        <v>80</v>
      </c>
      <c r="P203" s="19" t="s">
        <v>81</v>
      </c>
    </row>
    <row r="204" s="2" customFormat="1" ht="17.1" customHeight="1" spans="1:16">
      <c r="A204" s="17">
        <v>202</v>
      </c>
      <c r="B204" s="17" t="s">
        <v>77</v>
      </c>
      <c r="C204" s="17" t="s">
        <v>467</v>
      </c>
      <c r="D204" s="17" t="s">
        <v>468</v>
      </c>
      <c r="E204" s="19" t="str">
        <f t="shared" si="8"/>
        <v>35012****206235074</v>
      </c>
      <c r="F204" s="20">
        <v>43042</v>
      </c>
      <c r="G204" s="20">
        <v>44137</v>
      </c>
      <c r="H204" s="21">
        <v>43729</v>
      </c>
      <c r="I204" s="21">
        <v>43820</v>
      </c>
      <c r="J204" s="26">
        <f t="shared" si="9"/>
        <v>91</v>
      </c>
      <c r="K204" s="19">
        <v>50000</v>
      </c>
      <c r="L204" s="17">
        <v>48009.46</v>
      </c>
      <c r="M204" s="27" t="e">
        <f>MID(#REF!,1,8)/1000/30*L204*J204</f>
        <v>#REF!</v>
      </c>
      <c r="N204" s="18">
        <v>576.45</v>
      </c>
      <c r="O204" s="19" t="s">
        <v>80</v>
      </c>
      <c r="P204" s="19" t="s">
        <v>145</v>
      </c>
    </row>
    <row r="205" s="2" customFormat="1" ht="17.1" customHeight="1" spans="1:16">
      <c r="A205" s="17">
        <v>203</v>
      </c>
      <c r="B205" s="17" t="s">
        <v>77</v>
      </c>
      <c r="C205" s="17" t="s">
        <v>469</v>
      </c>
      <c r="D205" s="17" t="s">
        <v>470</v>
      </c>
      <c r="E205" s="19" t="str">
        <f t="shared" si="8"/>
        <v>35012****902194970</v>
      </c>
      <c r="F205" s="20">
        <v>43043</v>
      </c>
      <c r="G205" s="20">
        <v>44138</v>
      </c>
      <c r="H205" s="21">
        <v>43729</v>
      </c>
      <c r="I205" s="21">
        <v>43820</v>
      </c>
      <c r="J205" s="26">
        <f t="shared" si="9"/>
        <v>91</v>
      </c>
      <c r="K205" s="19">
        <v>30000</v>
      </c>
      <c r="L205" s="17">
        <v>30000</v>
      </c>
      <c r="M205" s="27" t="e">
        <f>MID(#REF!,1,8)/1000/30*L205*J205</f>
        <v>#REF!</v>
      </c>
      <c r="N205" s="18">
        <v>360.21</v>
      </c>
      <c r="O205" s="19" t="s">
        <v>80</v>
      </c>
      <c r="P205" s="19" t="s">
        <v>145</v>
      </c>
    </row>
    <row r="206" s="2" customFormat="1" ht="17.1" customHeight="1" spans="1:16">
      <c r="A206" s="17">
        <v>204</v>
      </c>
      <c r="B206" s="17" t="s">
        <v>77</v>
      </c>
      <c r="C206" s="17" t="s">
        <v>471</v>
      </c>
      <c r="D206" s="17" t="s">
        <v>472</v>
      </c>
      <c r="E206" s="19" t="str">
        <f t="shared" si="8"/>
        <v>35012****610105079</v>
      </c>
      <c r="F206" s="20">
        <v>43044</v>
      </c>
      <c r="G206" s="20">
        <v>44139</v>
      </c>
      <c r="H206" s="21">
        <v>43729</v>
      </c>
      <c r="I206" s="21">
        <v>43820</v>
      </c>
      <c r="J206" s="26">
        <f t="shared" si="9"/>
        <v>91</v>
      </c>
      <c r="K206" s="19">
        <v>20000</v>
      </c>
      <c r="L206" s="17">
        <v>20000</v>
      </c>
      <c r="M206" s="27" t="e">
        <f>MID(#REF!,1,8)/1000/30*L206*J206</f>
        <v>#REF!</v>
      </c>
      <c r="N206" s="18">
        <v>240.14</v>
      </c>
      <c r="O206" s="19" t="s">
        <v>80</v>
      </c>
      <c r="P206" s="19" t="s">
        <v>81</v>
      </c>
    </row>
    <row r="207" s="2" customFormat="1" ht="17.1" customHeight="1" spans="1:16">
      <c r="A207" s="17">
        <v>205</v>
      </c>
      <c r="B207" s="17" t="s">
        <v>17</v>
      </c>
      <c r="C207" s="17" t="s">
        <v>473</v>
      </c>
      <c r="D207" s="17" t="s">
        <v>474</v>
      </c>
      <c r="E207" s="19" t="str">
        <f t="shared" si="8"/>
        <v>35012****401152914</v>
      </c>
      <c r="F207" s="20">
        <v>42882</v>
      </c>
      <c r="G207" s="20">
        <v>43977</v>
      </c>
      <c r="H207" s="21">
        <v>43729</v>
      </c>
      <c r="I207" s="21">
        <v>43820</v>
      </c>
      <c r="J207" s="26">
        <f t="shared" si="9"/>
        <v>91</v>
      </c>
      <c r="K207" s="19">
        <v>50000</v>
      </c>
      <c r="L207" s="17">
        <v>50000</v>
      </c>
      <c r="M207" s="27" t="e">
        <f>MID(#REF!,1,8)/1000/30*L207*J207</f>
        <v>#REF!</v>
      </c>
      <c r="N207" s="18">
        <v>606.67</v>
      </c>
      <c r="O207" s="19" t="s">
        <v>65</v>
      </c>
      <c r="P207" s="19" t="s">
        <v>88</v>
      </c>
    </row>
    <row r="208" s="2" customFormat="1" ht="17.1" customHeight="1" spans="1:16">
      <c r="A208" s="17">
        <v>206</v>
      </c>
      <c r="B208" s="17" t="s">
        <v>22</v>
      </c>
      <c r="C208" s="17" t="s">
        <v>475</v>
      </c>
      <c r="D208" s="17" t="s">
        <v>476</v>
      </c>
      <c r="E208" s="19" t="str">
        <f t="shared" si="8"/>
        <v>35012****008124517</v>
      </c>
      <c r="F208" s="20">
        <v>42881</v>
      </c>
      <c r="G208" s="20">
        <v>43976</v>
      </c>
      <c r="H208" s="21">
        <v>43729</v>
      </c>
      <c r="I208" s="21">
        <v>43820</v>
      </c>
      <c r="J208" s="26">
        <f t="shared" si="9"/>
        <v>91</v>
      </c>
      <c r="K208" s="19">
        <v>50000</v>
      </c>
      <c r="L208" s="17">
        <v>50000</v>
      </c>
      <c r="M208" s="27" t="e">
        <f>MID(#REF!,1,8)/1000/30*L208*J208</f>
        <v>#REF!</v>
      </c>
      <c r="N208" s="18">
        <v>606.67</v>
      </c>
      <c r="O208" s="19" t="s">
        <v>25</v>
      </c>
      <c r="P208" s="19" t="s">
        <v>26</v>
      </c>
    </row>
    <row r="209" s="2" customFormat="1" ht="17.1" customHeight="1" spans="1:16">
      <c r="A209" s="17">
        <v>207</v>
      </c>
      <c r="B209" s="17" t="s">
        <v>102</v>
      </c>
      <c r="C209" s="17" t="s">
        <v>477</v>
      </c>
      <c r="D209" s="17" t="s">
        <v>478</v>
      </c>
      <c r="E209" s="19" t="str">
        <f t="shared" si="8"/>
        <v>35012****712261398</v>
      </c>
      <c r="F209" s="20">
        <v>43042</v>
      </c>
      <c r="G209" s="20">
        <v>44137</v>
      </c>
      <c r="H209" s="21">
        <v>43729</v>
      </c>
      <c r="I209" s="21">
        <v>43820</v>
      </c>
      <c r="J209" s="26">
        <f t="shared" si="9"/>
        <v>91</v>
      </c>
      <c r="K209" s="19">
        <v>5000</v>
      </c>
      <c r="L209" s="17">
        <v>5000</v>
      </c>
      <c r="M209" s="27" t="e">
        <f>MID(#REF!,1,8)/1000/30*L209*J209</f>
        <v>#REF!</v>
      </c>
      <c r="N209" s="18">
        <v>60.03</v>
      </c>
      <c r="O209" s="19" t="s">
        <v>105</v>
      </c>
      <c r="P209" s="19" t="s">
        <v>106</v>
      </c>
    </row>
    <row r="210" s="2" customFormat="1" ht="17.1" customHeight="1" spans="1:16">
      <c r="A210" s="17">
        <v>208</v>
      </c>
      <c r="B210" s="17" t="s">
        <v>17</v>
      </c>
      <c r="C210" s="17" t="s">
        <v>479</v>
      </c>
      <c r="D210" s="17" t="s">
        <v>480</v>
      </c>
      <c r="E210" s="19" t="str">
        <f t="shared" si="8"/>
        <v>35012****309182767</v>
      </c>
      <c r="F210" s="20">
        <v>42882</v>
      </c>
      <c r="G210" s="20">
        <v>43977</v>
      </c>
      <c r="H210" s="21">
        <v>43729</v>
      </c>
      <c r="I210" s="21">
        <v>43820</v>
      </c>
      <c r="J210" s="26">
        <f t="shared" si="9"/>
        <v>91</v>
      </c>
      <c r="K210" s="19">
        <v>5000</v>
      </c>
      <c r="L210" s="17">
        <v>5000</v>
      </c>
      <c r="M210" s="27" t="e">
        <f>MID(#REF!,1,8)/1000/30*L210*J210</f>
        <v>#REF!</v>
      </c>
      <c r="N210" s="18">
        <v>60.67</v>
      </c>
      <c r="O210" s="19" t="s">
        <v>20</v>
      </c>
      <c r="P210" s="19" t="s">
        <v>21</v>
      </c>
    </row>
    <row r="211" s="2" customFormat="1" ht="17.1" customHeight="1" spans="1:16">
      <c r="A211" s="17">
        <v>209</v>
      </c>
      <c r="B211" s="17" t="s">
        <v>17</v>
      </c>
      <c r="C211" s="17" t="s">
        <v>481</v>
      </c>
      <c r="D211" s="17" t="s">
        <v>482</v>
      </c>
      <c r="E211" s="19" t="str">
        <f t="shared" si="8"/>
        <v>35012****109132765</v>
      </c>
      <c r="F211" s="20">
        <v>42881</v>
      </c>
      <c r="G211" s="20">
        <v>43976</v>
      </c>
      <c r="H211" s="21">
        <v>43729</v>
      </c>
      <c r="I211" s="21">
        <v>43820</v>
      </c>
      <c r="J211" s="26">
        <f t="shared" si="9"/>
        <v>91</v>
      </c>
      <c r="K211" s="19">
        <v>20000</v>
      </c>
      <c r="L211" s="17">
        <v>20000</v>
      </c>
      <c r="M211" s="27" t="e">
        <f>MID(#REF!,1,8)/1000/30*L211*J211</f>
        <v>#REF!</v>
      </c>
      <c r="N211" s="18">
        <v>242.67</v>
      </c>
      <c r="O211" s="19" t="s">
        <v>20</v>
      </c>
      <c r="P211" s="19" t="s">
        <v>21</v>
      </c>
    </row>
    <row r="212" s="2" customFormat="1" ht="17.1" customHeight="1" spans="1:16">
      <c r="A212" s="17">
        <v>210</v>
      </c>
      <c r="B212" s="17" t="s">
        <v>17</v>
      </c>
      <c r="C212" s="17" t="s">
        <v>483</v>
      </c>
      <c r="D212" s="17" t="s">
        <v>484</v>
      </c>
      <c r="E212" s="19" t="str">
        <f t="shared" si="8"/>
        <v>35012****401152856</v>
      </c>
      <c r="F212" s="20">
        <v>42881</v>
      </c>
      <c r="G212" s="20">
        <v>43976</v>
      </c>
      <c r="H212" s="21">
        <v>43729</v>
      </c>
      <c r="I212" s="21">
        <v>43820</v>
      </c>
      <c r="J212" s="26">
        <f t="shared" si="9"/>
        <v>91</v>
      </c>
      <c r="K212" s="19">
        <v>50000</v>
      </c>
      <c r="L212" s="17">
        <v>50000</v>
      </c>
      <c r="M212" s="27" t="e">
        <f>MID(#REF!,1,8)/1000/30*L212*J212</f>
        <v>#REF!</v>
      </c>
      <c r="N212" s="18">
        <v>606.67</v>
      </c>
      <c r="O212" s="19" t="s">
        <v>65</v>
      </c>
      <c r="P212" s="19" t="s">
        <v>88</v>
      </c>
    </row>
    <row r="213" s="2" customFormat="1" ht="17.1" customHeight="1" spans="1:16">
      <c r="A213" s="17">
        <v>211</v>
      </c>
      <c r="B213" s="17" t="s">
        <v>22</v>
      </c>
      <c r="C213" s="17" t="s">
        <v>485</v>
      </c>
      <c r="D213" s="17" t="s">
        <v>486</v>
      </c>
      <c r="E213" s="19" t="str">
        <f t="shared" si="8"/>
        <v>35012****81013451X</v>
      </c>
      <c r="F213" s="20">
        <v>42880</v>
      </c>
      <c r="G213" s="20">
        <v>43975</v>
      </c>
      <c r="H213" s="21">
        <v>43729</v>
      </c>
      <c r="I213" s="21">
        <v>43820</v>
      </c>
      <c r="J213" s="26">
        <f t="shared" si="9"/>
        <v>91</v>
      </c>
      <c r="K213" s="19">
        <v>50000</v>
      </c>
      <c r="L213" s="17">
        <v>50000</v>
      </c>
      <c r="M213" s="27" t="e">
        <f>MID(#REF!,1,8)/1000/30*L213*J213</f>
        <v>#REF!</v>
      </c>
      <c r="N213" s="18">
        <v>606.67</v>
      </c>
      <c r="O213" s="19" t="s">
        <v>25</v>
      </c>
      <c r="P213" s="19" t="s">
        <v>26</v>
      </c>
    </row>
    <row r="214" s="2" customFormat="1" ht="17.1" customHeight="1" spans="1:16">
      <c r="A214" s="17">
        <v>212</v>
      </c>
      <c r="B214" s="17" t="s">
        <v>22</v>
      </c>
      <c r="C214" s="17" t="s">
        <v>487</v>
      </c>
      <c r="D214" s="17" t="s">
        <v>488</v>
      </c>
      <c r="E214" s="19" t="str">
        <f t="shared" si="8"/>
        <v>35012****807084516</v>
      </c>
      <c r="F214" s="20">
        <v>42879</v>
      </c>
      <c r="G214" s="20">
        <v>43974</v>
      </c>
      <c r="H214" s="21">
        <v>43729</v>
      </c>
      <c r="I214" s="21">
        <v>43820</v>
      </c>
      <c r="J214" s="26">
        <f t="shared" si="9"/>
        <v>91</v>
      </c>
      <c r="K214" s="19">
        <v>50000</v>
      </c>
      <c r="L214" s="17">
        <v>50000</v>
      </c>
      <c r="M214" s="27" t="e">
        <f>MID(#REF!,1,8)/1000/30*L214*J214</f>
        <v>#REF!</v>
      </c>
      <c r="N214" s="18">
        <v>606.67</v>
      </c>
      <c r="O214" s="19" t="s">
        <v>25</v>
      </c>
      <c r="P214" s="19" t="s">
        <v>26</v>
      </c>
    </row>
    <row r="215" s="2" customFormat="1" ht="17.1" customHeight="1" spans="1:16">
      <c r="A215" s="17">
        <v>213</v>
      </c>
      <c r="B215" s="17" t="s">
        <v>22</v>
      </c>
      <c r="C215" s="17" t="s">
        <v>489</v>
      </c>
      <c r="D215" s="17" t="s">
        <v>490</v>
      </c>
      <c r="E215" s="19" t="str">
        <f t="shared" si="8"/>
        <v>35012****512114510</v>
      </c>
      <c r="F215" s="20">
        <v>42979</v>
      </c>
      <c r="G215" s="20">
        <v>44074</v>
      </c>
      <c r="H215" s="21">
        <v>43729</v>
      </c>
      <c r="I215" s="21">
        <v>43820</v>
      </c>
      <c r="J215" s="26">
        <f t="shared" si="9"/>
        <v>91</v>
      </c>
      <c r="K215" s="19">
        <v>50000</v>
      </c>
      <c r="L215" s="17">
        <v>50000</v>
      </c>
      <c r="M215" s="27" t="e">
        <f>MID(#REF!,1,8)/1000/30*L215*J215</f>
        <v>#REF!</v>
      </c>
      <c r="N215" s="18">
        <v>600.35</v>
      </c>
      <c r="O215" s="19" t="s">
        <v>25</v>
      </c>
      <c r="P215" s="19" t="s">
        <v>26</v>
      </c>
    </row>
    <row r="216" s="2" customFormat="1" ht="17.1" customHeight="1" spans="1:16">
      <c r="A216" s="17">
        <v>214</v>
      </c>
      <c r="B216" s="17" t="s">
        <v>17</v>
      </c>
      <c r="C216" s="17" t="s">
        <v>491</v>
      </c>
      <c r="D216" s="17" t="s">
        <v>492</v>
      </c>
      <c r="E216" s="19" t="str">
        <f t="shared" si="8"/>
        <v>35012****308172757</v>
      </c>
      <c r="F216" s="20">
        <v>42883</v>
      </c>
      <c r="G216" s="20">
        <v>43978</v>
      </c>
      <c r="H216" s="21">
        <v>43729</v>
      </c>
      <c r="I216" s="21">
        <v>43820</v>
      </c>
      <c r="J216" s="26">
        <f t="shared" si="9"/>
        <v>91</v>
      </c>
      <c r="K216" s="19">
        <v>30000</v>
      </c>
      <c r="L216" s="17">
        <v>30000</v>
      </c>
      <c r="M216" s="27" t="e">
        <f>MID(#REF!,1,8)/1000/30*L216*J216</f>
        <v>#REF!</v>
      </c>
      <c r="N216" s="18">
        <v>364</v>
      </c>
      <c r="O216" s="19" t="s">
        <v>65</v>
      </c>
      <c r="P216" s="19" t="s">
        <v>66</v>
      </c>
    </row>
    <row r="217" s="2" customFormat="1" ht="17.1" customHeight="1" spans="1:16">
      <c r="A217" s="17">
        <v>215</v>
      </c>
      <c r="B217" s="17" t="s">
        <v>22</v>
      </c>
      <c r="C217" s="17" t="s">
        <v>493</v>
      </c>
      <c r="D217" s="17" t="s">
        <v>494</v>
      </c>
      <c r="E217" s="19" t="str">
        <f t="shared" si="8"/>
        <v>35012****809174615</v>
      </c>
      <c r="F217" s="20">
        <v>43253</v>
      </c>
      <c r="G217" s="20">
        <v>43983</v>
      </c>
      <c r="H217" s="21">
        <v>43729</v>
      </c>
      <c r="I217" s="21">
        <v>43820</v>
      </c>
      <c r="J217" s="26">
        <f t="shared" si="9"/>
        <v>91</v>
      </c>
      <c r="K217" s="19">
        <v>30000</v>
      </c>
      <c r="L217" s="17">
        <v>30000</v>
      </c>
      <c r="M217" s="27" t="e">
        <f>MID(#REF!,1,8)/1000/30*L217*J217</f>
        <v>#REF!</v>
      </c>
      <c r="N217" s="18">
        <v>360.21</v>
      </c>
      <c r="O217" s="19" t="s">
        <v>25</v>
      </c>
      <c r="P217" s="19" t="s">
        <v>109</v>
      </c>
    </row>
    <row r="218" s="2" customFormat="1" ht="17.1" customHeight="1" spans="1:16">
      <c r="A218" s="17">
        <v>216</v>
      </c>
      <c r="B218" s="17" t="s">
        <v>46</v>
      </c>
      <c r="C218" s="17" t="s">
        <v>495</v>
      </c>
      <c r="D218" s="17" t="s">
        <v>496</v>
      </c>
      <c r="E218" s="19" t="str">
        <f t="shared" si="8"/>
        <v>35012****505135431</v>
      </c>
      <c r="F218" s="20">
        <v>43581</v>
      </c>
      <c r="G218" s="20">
        <v>43946</v>
      </c>
      <c r="H218" s="21">
        <v>43729</v>
      </c>
      <c r="I218" s="21">
        <v>43820</v>
      </c>
      <c r="J218" s="26">
        <f t="shared" si="9"/>
        <v>91</v>
      </c>
      <c r="K218" s="19">
        <v>30000</v>
      </c>
      <c r="L218" s="17">
        <v>30000</v>
      </c>
      <c r="M218" s="27" t="e">
        <f>MID(#REF!,1,8)/1000/30*L218*J218</f>
        <v>#REF!</v>
      </c>
      <c r="N218" s="18">
        <v>329.88</v>
      </c>
      <c r="O218" s="19" t="s">
        <v>49</v>
      </c>
      <c r="P218" s="19" t="s">
        <v>50</v>
      </c>
    </row>
    <row r="219" s="2" customFormat="1" ht="17.1" customHeight="1" spans="1:16">
      <c r="A219" s="17">
        <v>217</v>
      </c>
      <c r="B219" s="17" t="s">
        <v>77</v>
      </c>
      <c r="C219" s="17" t="s">
        <v>497</v>
      </c>
      <c r="D219" s="17" t="s">
        <v>498</v>
      </c>
      <c r="E219" s="19" t="str">
        <f t="shared" si="8"/>
        <v>35012****212254976</v>
      </c>
      <c r="F219" s="20">
        <v>43521</v>
      </c>
      <c r="G219" s="20">
        <v>43885</v>
      </c>
      <c r="H219" s="21">
        <v>43729</v>
      </c>
      <c r="I219" s="21">
        <v>43820</v>
      </c>
      <c r="J219" s="26">
        <f t="shared" si="9"/>
        <v>91</v>
      </c>
      <c r="K219" s="19">
        <v>50000</v>
      </c>
      <c r="L219" s="17">
        <v>50000</v>
      </c>
      <c r="M219" s="27" t="e">
        <f>MID(#REF!,1,8)/1000/30*L219*J219</f>
        <v>#REF!</v>
      </c>
      <c r="N219" s="18">
        <v>549.79</v>
      </c>
      <c r="O219" s="19" t="s">
        <v>80</v>
      </c>
      <c r="P219" s="19" t="s">
        <v>81</v>
      </c>
    </row>
    <row r="220" s="2" customFormat="1" ht="17.1" customHeight="1" spans="1:16">
      <c r="A220" s="17">
        <v>218</v>
      </c>
      <c r="B220" s="17" t="s">
        <v>77</v>
      </c>
      <c r="C220" s="17" t="s">
        <v>499</v>
      </c>
      <c r="D220" s="17" t="s">
        <v>500</v>
      </c>
      <c r="E220" s="19" t="str">
        <f t="shared" si="8"/>
        <v>35012****110234990</v>
      </c>
      <c r="F220" s="20">
        <v>43614</v>
      </c>
      <c r="G220" s="20">
        <v>43979</v>
      </c>
      <c r="H220" s="21">
        <v>43729</v>
      </c>
      <c r="I220" s="21">
        <v>43820</v>
      </c>
      <c r="J220" s="26">
        <f t="shared" si="9"/>
        <v>91</v>
      </c>
      <c r="K220" s="19">
        <v>40000</v>
      </c>
      <c r="L220" s="17">
        <v>40000</v>
      </c>
      <c r="M220" s="27" t="e">
        <f>MID(#REF!,1,8)/1000/30*L220*J220</f>
        <v>#REF!</v>
      </c>
      <c r="N220" s="18">
        <v>439.83</v>
      </c>
      <c r="O220" s="19" t="s">
        <v>80</v>
      </c>
      <c r="P220" s="19" t="s">
        <v>81</v>
      </c>
    </row>
    <row r="221" s="2" customFormat="1" ht="17.1" customHeight="1" spans="1:16">
      <c r="A221" s="17">
        <v>219</v>
      </c>
      <c r="B221" s="17" t="s">
        <v>46</v>
      </c>
      <c r="C221" s="17" t="s">
        <v>501</v>
      </c>
      <c r="D221" s="17" t="s">
        <v>502</v>
      </c>
      <c r="E221" s="19" t="str">
        <f t="shared" si="8"/>
        <v>35012****50315545X</v>
      </c>
      <c r="F221" s="20">
        <v>43738</v>
      </c>
      <c r="G221" s="20">
        <v>44103</v>
      </c>
      <c r="H221" s="21">
        <v>43738</v>
      </c>
      <c r="I221" s="21">
        <v>43820</v>
      </c>
      <c r="J221" s="26">
        <f t="shared" si="9"/>
        <v>82</v>
      </c>
      <c r="K221" s="19">
        <v>5000</v>
      </c>
      <c r="L221" s="17">
        <v>5000</v>
      </c>
      <c r="M221" s="27" t="e">
        <f>MID(#REF!,1,8)/1000/30*L221*J221</f>
        <v>#REF!</v>
      </c>
      <c r="N221" s="18">
        <v>49.54</v>
      </c>
      <c r="O221" s="19" t="s">
        <v>49</v>
      </c>
      <c r="P221" s="19" t="s">
        <v>155</v>
      </c>
    </row>
    <row r="222" s="2" customFormat="1" ht="17.1" customHeight="1" spans="1:16">
      <c r="A222" s="17">
        <v>220</v>
      </c>
      <c r="B222" s="17" t="s">
        <v>77</v>
      </c>
      <c r="C222" s="17" t="s">
        <v>503</v>
      </c>
      <c r="D222" s="17" t="s">
        <v>504</v>
      </c>
      <c r="E222" s="19" t="str">
        <f t="shared" si="8"/>
        <v>45222****408064028</v>
      </c>
      <c r="F222" s="20">
        <v>42971</v>
      </c>
      <c r="G222" s="20">
        <v>44066</v>
      </c>
      <c r="H222" s="21">
        <v>43729</v>
      </c>
      <c r="I222" s="21">
        <v>43820</v>
      </c>
      <c r="J222" s="26">
        <f t="shared" si="9"/>
        <v>91</v>
      </c>
      <c r="K222" s="19">
        <v>50000</v>
      </c>
      <c r="L222" s="17">
        <v>50000</v>
      </c>
      <c r="M222" s="27" t="e">
        <f>MID(#REF!,1,8)/1000/30*L222*J222</f>
        <v>#REF!</v>
      </c>
      <c r="N222" s="41">
        <v>600.35</v>
      </c>
      <c r="O222" s="19" t="s">
        <v>80</v>
      </c>
      <c r="P222" s="19" t="s">
        <v>145</v>
      </c>
    </row>
    <row r="223" s="2" customFormat="1" ht="17.1" customHeight="1" spans="1:16">
      <c r="A223" s="17">
        <v>221</v>
      </c>
      <c r="B223" s="17" t="s">
        <v>77</v>
      </c>
      <c r="C223" s="17" t="s">
        <v>505</v>
      </c>
      <c r="D223" s="17" t="s">
        <v>506</v>
      </c>
      <c r="E223" s="19" t="str">
        <f t="shared" si="8"/>
        <v>35012****404125110</v>
      </c>
      <c r="F223" s="20">
        <v>42937</v>
      </c>
      <c r="G223" s="20">
        <v>44032</v>
      </c>
      <c r="H223" s="21">
        <v>43729</v>
      </c>
      <c r="I223" s="21">
        <v>43820</v>
      </c>
      <c r="J223" s="26">
        <f t="shared" si="9"/>
        <v>91</v>
      </c>
      <c r="K223" s="19">
        <v>50000</v>
      </c>
      <c r="L223" s="17">
        <v>50000</v>
      </c>
      <c r="M223" s="27" t="e">
        <f>MID(#REF!,1,8)/1000/30*L223*J223</f>
        <v>#REF!</v>
      </c>
      <c r="N223" s="41">
        <v>600.35</v>
      </c>
      <c r="O223" s="19" t="s">
        <v>80</v>
      </c>
      <c r="P223" s="19" t="s">
        <v>81</v>
      </c>
    </row>
    <row r="224" s="2" customFormat="1" ht="17.1" customHeight="1" spans="1:16">
      <c r="A224" s="17">
        <v>222</v>
      </c>
      <c r="B224" s="29" t="s">
        <v>39</v>
      </c>
      <c r="C224" s="17" t="s">
        <v>507</v>
      </c>
      <c r="D224" s="17" t="s">
        <v>508</v>
      </c>
      <c r="E224" s="19" t="str">
        <f t="shared" si="8"/>
        <v>35012****907033919</v>
      </c>
      <c r="F224" s="20">
        <v>43109</v>
      </c>
      <c r="G224" s="20">
        <v>43838</v>
      </c>
      <c r="H224" s="30">
        <v>43729</v>
      </c>
      <c r="I224" s="30">
        <v>43795</v>
      </c>
      <c r="J224" s="42">
        <v>43795</v>
      </c>
      <c r="K224" s="26">
        <f t="shared" ref="K224:K230" si="10">J224-I224</f>
        <v>0</v>
      </c>
      <c r="L224" s="17">
        <v>50000</v>
      </c>
      <c r="M224" s="19">
        <v>0</v>
      </c>
      <c r="N224" s="43">
        <v>435.42</v>
      </c>
      <c r="O224" s="44">
        <v>435.42</v>
      </c>
      <c r="P224" s="29" t="s">
        <v>39</v>
      </c>
    </row>
    <row r="225" s="2" customFormat="1" ht="17.1" customHeight="1" spans="1:16">
      <c r="A225" s="17">
        <v>223</v>
      </c>
      <c r="B225" s="29" t="s">
        <v>32</v>
      </c>
      <c r="C225" s="17" t="s">
        <v>401</v>
      </c>
      <c r="D225" s="17" t="s">
        <v>402</v>
      </c>
      <c r="E225" s="19" t="str">
        <f t="shared" si="8"/>
        <v>35012****802042055</v>
      </c>
      <c r="F225" s="20">
        <v>43369</v>
      </c>
      <c r="G225" s="20">
        <v>43733</v>
      </c>
      <c r="H225" s="30">
        <v>43729</v>
      </c>
      <c r="I225" s="30">
        <v>43733</v>
      </c>
      <c r="J225" s="42">
        <v>43733</v>
      </c>
      <c r="K225" s="26">
        <f t="shared" si="10"/>
        <v>0</v>
      </c>
      <c r="L225" s="17">
        <v>50000</v>
      </c>
      <c r="M225" s="19">
        <v>0</v>
      </c>
      <c r="N225" s="43">
        <v>24.17</v>
      </c>
      <c r="O225" s="44">
        <v>24.17</v>
      </c>
      <c r="P225" s="29" t="s">
        <v>32</v>
      </c>
    </row>
    <row r="226" s="2" customFormat="1" ht="17.1" customHeight="1" spans="1:16">
      <c r="A226" s="17">
        <v>224</v>
      </c>
      <c r="B226" s="29" t="s">
        <v>77</v>
      </c>
      <c r="C226" s="17" t="s">
        <v>509</v>
      </c>
      <c r="D226" s="17" t="s">
        <v>510</v>
      </c>
      <c r="E226" s="19" t="str">
        <f t="shared" si="8"/>
        <v>35012****803184973</v>
      </c>
      <c r="F226" s="20">
        <v>43391</v>
      </c>
      <c r="G226" s="20">
        <v>43755</v>
      </c>
      <c r="H226" s="30">
        <v>43729</v>
      </c>
      <c r="I226" s="30">
        <v>43755</v>
      </c>
      <c r="J226" s="42">
        <v>43755</v>
      </c>
      <c r="K226" s="26">
        <f t="shared" si="10"/>
        <v>0</v>
      </c>
      <c r="L226" s="17">
        <v>20000</v>
      </c>
      <c r="M226" s="19">
        <v>0</v>
      </c>
      <c r="N226" s="43">
        <v>62.83</v>
      </c>
      <c r="O226" s="44">
        <v>62.83</v>
      </c>
      <c r="P226" s="29" t="s">
        <v>77</v>
      </c>
    </row>
    <row r="227" s="2" customFormat="1" ht="17.1" customHeight="1" spans="1:16">
      <c r="A227" s="17">
        <v>225</v>
      </c>
      <c r="B227" s="17" t="s">
        <v>46</v>
      </c>
      <c r="C227" s="17" t="s">
        <v>511</v>
      </c>
      <c r="D227" s="17" t="s">
        <v>512</v>
      </c>
      <c r="E227" s="19" t="str">
        <f t="shared" si="8"/>
        <v>35012****011255433</v>
      </c>
      <c r="F227" s="20">
        <v>43041</v>
      </c>
      <c r="G227" s="20">
        <v>43770</v>
      </c>
      <c r="H227" s="30">
        <v>43729</v>
      </c>
      <c r="I227" s="30">
        <v>43770</v>
      </c>
      <c r="J227" s="42">
        <v>43770</v>
      </c>
      <c r="K227" s="26">
        <f t="shared" si="10"/>
        <v>0</v>
      </c>
      <c r="L227" s="17">
        <v>50000</v>
      </c>
      <c r="M227" s="19">
        <v>0</v>
      </c>
      <c r="N227" s="43">
        <v>270.49</v>
      </c>
      <c r="O227" s="44">
        <v>270.49</v>
      </c>
      <c r="P227" s="29" t="s">
        <v>513</v>
      </c>
    </row>
    <row r="228" s="2" customFormat="1" ht="17.1" customHeight="1" spans="1:16">
      <c r="A228" s="17">
        <v>226</v>
      </c>
      <c r="B228" s="29" t="s">
        <v>514</v>
      </c>
      <c r="C228" s="17" t="s">
        <v>515</v>
      </c>
      <c r="D228" s="17" t="s">
        <v>516</v>
      </c>
      <c r="E228" s="19" t="str">
        <f t="shared" si="8"/>
        <v>35012****802062165</v>
      </c>
      <c r="F228" s="20">
        <v>43043</v>
      </c>
      <c r="G228" s="20">
        <v>43772</v>
      </c>
      <c r="H228" s="30">
        <v>43729</v>
      </c>
      <c r="I228" s="30">
        <v>43772</v>
      </c>
      <c r="J228" s="42">
        <v>43772</v>
      </c>
      <c r="K228" s="26">
        <f t="shared" si="10"/>
        <v>0</v>
      </c>
      <c r="L228" s="17">
        <v>50000</v>
      </c>
      <c r="M228" s="19">
        <v>0</v>
      </c>
      <c r="N228" s="43">
        <v>283.68</v>
      </c>
      <c r="O228" s="44">
        <v>283.68</v>
      </c>
      <c r="P228" s="29" t="s">
        <v>514</v>
      </c>
    </row>
    <row r="229" s="2" customFormat="1" ht="17.1" customHeight="1" spans="1:16">
      <c r="A229" s="17">
        <v>227</v>
      </c>
      <c r="B229" s="29" t="s">
        <v>102</v>
      </c>
      <c r="C229" s="17" t="s">
        <v>517</v>
      </c>
      <c r="D229" s="17" t="s">
        <v>518</v>
      </c>
      <c r="E229" s="19" t="str">
        <f t="shared" si="8"/>
        <v>35012****505201350</v>
      </c>
      <c r="F229" s="20">
        <v>42881</v>
      </c>
      <c r="G229" s="20">
        <v>43976</v>
      </c>
      <c r="H229" s="30">
        <v>43729</v>
      </c>
      <c r="I229" s="30">
        <v>43734</v>
      </c>
      <c r="J229" s="42">
        <v>43734</v>
      </c>
      <c r="K229" s="26">
        <f t="shared" si="10"/>
        <v>0</v>
      </c>
      <c r="L229" s="17">
        <v>50000</v>
      </c>
      <c r="M229" s="19">
        <v>0</v>
      </c>
      <c r="N229" s="43">
        <v>33.33</v>
      </c>
      <c r="O229" s="44">
        <v>33.33</v>
      </c>
      <c r="P229" s="29" t="s">
        <v>102</v>
      </c>
    </row>
    <row r="230" s="2" customFormat="1" ht="17.1" customHeight="1" spans="1:16">
      <c r="A230" s="17">
        <v>228</v>
      </c>
      <c r="B230" s="29" t="s">
        <v>102</v>
      </c>
      <c r="C230" s="17" t="s">
        <v>519</v>
      </c>
      <c r="D230" s="17" t="s">
        <v>520</v>
      </c>
      <c r="E230" s="19" t="str">
        <f t="shared" si="8"/>
        <v>35012****605171398</v>
      </c>
      <c r="F230" s="20">
        <v>42882</v>
      </c>
      <c r="G230" s="20">
        <v>43977</v>
      </c>
      <c r="H230" s="30">
        <v>43729</v>
      </c>
      <c r="I230" s="30">
        <v>43734</v>
      </c>
      <c r="J230" s="42">
        <v>43734</v>
      </c>
      <c r="K230" s="26">
        <f t="shared" si="10"/>
        <v>0</v>
      </c>
      <c r="L230" s="17">
        <v>50000</v>
      </c>
      <c r="M230" s="19">
        <v>0</v>
      </c>
      <c r="N230" s="43">
        <v>33.33</v>
      </c>
      <c r="O230" s="44">
        <v>33.33</v>
      </c>
      <c r="P230" s="29" t="s">
        <v>102</v>
      </c>
    </row>
    <row r="231" s="2" customFormat="1" ht="17.1" customHeight="1" spans="1:16">
      <c r="A231" s="17">
        <v>229</v>
      </c>
      <c r="B231" s="29" t="s">
        <v>22</v>
      </c>
      <c r="C231" s="17" t="s">
        <v>403</v>
      </c>
      <c r="D231" s="17" t="s">
        <v>404</v>
      </c>
      <c r="E231" s="19" t="str">
        <f t="shared" si="8"/>
        <v>35012****912104610</v>
      </c>
      <c r="F231" s="20">
        <v>43062</v>
      </c>
      <c r="G231" s="20">
        <v>43791</v>
      </c>
      <c r="H231" s="30">
        <v>43729</v>
      </c>
      <c r="I231" s="30">
        <v>43790</v>
      </c>
      <c r="J231" s="42">
        <v>43790</v>
      </c>
      <c r="K231" s="26">
        <f t="shared" ref="K231:K252" si="11">J231-I231</f>
        <v>0</v>
      </c>
      <c r="L231" s="17">
        <v>30000</v>
      </c>
      <c r="M231" s="19">
        <v>0</v>
      </c>
      <c r="N231" s="43">
        <v>241.46</v>
      </c>
      <c r="O231" s="44">
        <v>241.46</v>
      </c>
      <c r="P231" s="29" t="s">
        <v>22</v>
      </c>
    </row>
    <row r="232" s="2" customFormat="1" ht="17.1" customHeight="1" spans="1:16">
      <c r="A232" s="17">
        <v>230</v>
      </c>
      <c r="B232" s="29" t="s">
        <v>77</v>
      </c>
      <c r="C232" s="17" t="s">
        <v>521</v>
      </c>
      <c r="D232" s="17" t="s">
        <v>522</v>
      </c>
      <c r="E232" s="19" t="str">
        <f t="shared" si="8"/>
        <v>35012****003075079</v>
      </c>
      <c r="F232" s="20">
        <v>43416</v>
      </c>
      <c r="G232" s="20">
        <v>43780</v>
      </c>
      <c r="H232" s="30">
        <v>43729</v>
      </c>
      <c r="I232" s="30">
        <v>43780</v>
      </c>
      <c r="J232" s="42">
        <v>43780</v>
      </c>
      <c r="K232" s="26">
        <f t="shared" si="11"/>
        <v>0</v>
      </c>
      <c r="L232" s="17">
        <v>30000</v>
      </c>
      <c r="M232" s="19">
        <v>0</v>
      </c>
      <c r="N232" s="43">
        <v>184.88</v>
      </c>
      <c r="O232" s="44">
        <v>184.88</v>
      </c>
      <c r="P232" s="29" t="s">
        <v>77</v>
      </c>
    </row>
    <row r="233" s="2" customFormat="1" ht="17.1" customHeight="1" spans="1:16">
      <c r="A233" s="17">
        <v>231</v>
      </c>
      <c r="B233" s="17" t="s">
        <v>93</v>
      </c>
      <c r="C233" s="17" t="s">
        <v>523</v>
      </c>
      <c r="D233" s="17" t="s">
        <v>524</v>
      </c>
      <c r="E233" s="19" t="str">
        <f t="shared" si="8"/>
        <v>35012****507226038</v>
      </c>
      <c r="F233" s="20">
        <v>43458</v>
      </c>
      <c r="G233" s="20">
        <v>43802</v>
      </c>
      <c r="H233" s="30">
        <v>43729</v>
      </c>
      <c r="I233" s="30">
        <v>43802</v>
      </c>
      <c r="J233" s="42">
        <v>43802</v>
      </c>
      <c r="K233" s="26">
        <f t="shared" si="11"/>
        <v>0</v>
      </c>
      <c r="L233" s="17">
        <v>50000</v>
      </c>
      <c r="M233" s="19">
        <v>0</v>
      </c>
      <c r="N233" s="43">
        <v>441.04</v>
      </c>
      <c r="O233" s="44">
        <v>441.04</v>
      </c>
      <c r="P233" s="29" t="s">
        <v>525</v>
      </c>
    </row>
    <row r="234" s="2" customFormat="1" ht="17.1" customHeight="1" spans="1:16">
      <c r="A234" s="17">
        <v>232</v>
      </c>
      <c r="B234" s="29" t="s">
        <v>102</v>
      </c>
      <c r="C234" s="17" t="s">
        <v>526</v>
      </c>
      <c r="D234" s="17" t="s">
        <v>527</v>
      </c>
      <c r="E234" s="19" t="str">
        <f t="shared" si="8"/>
        <v>52222****60928002X</v>
      </c>
      <c r="F234" s="20">
        <v>42881</v>
      </c>
      <c r="G234" s="20">
        <v>43976</v>
      </c>
      <c r="H234" s="30">
        <v>43729</v>
      </c>
      <c r="I234" s="30">
        <v>43734</v>
      </c>
      <c r="J234" s="42">
        <v>43734</v>
      </c>
      <c r="K234" s="26">
        <f t="shared" si="11"/>
        <v>0</v>
      </c>
      <c r="L234" s="17">
        <v>50000</v>
      </c>
      <c r="M234" s="19">
        <v>0</v>
      </c>
      <c r="N234" s="43">
        <v>33.33</v>
      </c>
      <c r="O234" s="44">
        <v>33.33</v>
      </c>
      <c r="P234" s="29" t="s">
        <v>102</v>
      </c>
    </row>
    <row r="235" s="2" customFormat="1" ht="17.1" customHeight="1" spans="1:16">
      <c r="A235" s="17">
        <v>233</v>
      </c>
      <c r="B235" s="29" t="s">
        <v>102</v>
      </c>
      <c r="C235" s="17" t="s">
        <v>528</v>
      </c>
      <c r="D235" s="17" t="s">
        <v>529</v>
      </c>
      <c r="E235" s="19" t="str">
        <f t="shared" si="8"/>
        <v>35012****402141390</v>
      </c>
      <c r="F235" s="20">
        <v>42881</v>
      </c>
      <c r="G235" s="20">
        <v>43976</v>
      </c>
      <c r="H235" s="30">
        <v>43729</v>
      </c>
      <c r="I235" s="30">
        <v>43734</v>
      </c>
      <c r="J235" s="42">
        <v>43734</v>
      </c>
      <c r="K235" s="26">
        <f t="shared" si="11"/>
        <v>0</v>
      </c>
      <c r="L235" s="17">
        <v>50000</v>
      </c>
      <c r="M235" s="19">
        <v>0</v>
      </c>
      <c r="N235" s="43">
        <v>33.33</v>
      </c>
      <c r="O235" s="44">
        <v>33.33</v>
      </c>
      <c r="P235" s="29" t="s">
        <v>102</v>
      </c>
    </row>
    <row r="236" s="2" customFormat="1" ht="17.1" customHeight="1" spans="1:16">
      <c r="A236" s="17">
        <v>234</v>
      </c>
      <c r="B236" s="29" t="s">
        <v>67</v>
      </c>
      <c r="C236" s="17" t="s">
        <v>208</v>
      </c>
      <c r="D236" s="17" t="s">
        <v>209</v>
      </c>
      <c r="E236" s="19" t="str">
        <f t="shared" si="8"/>
        <v>35012****91209175X</v>
      </c>
      <c r="F236" s="20">
        <v>43387</v>
      </c>
      <c r="G236" s="20">
        <v>43751</v>
      </c>
      <c r="H236" s="30">
        <v>43729</v>
      </c>
      <c r="I236" s="30">
        <v>43748</v>
      </c>
      <c r="J236" s="42">
        <v>43748</v>
      </c>
      <c r="K236" s="26">
        <f t="shared" si="11"/>
        <v>0</v>
      </c>
      <c r="L236" s="17">
        <v>50000</v>
      </c>
      <c r="M236" s="19">
        <v>0</v>
      </c>
      <c r="N236" s="43">
        <v>114.79</v>
      </c>
      <c r="O236" s="44">
        <v>114.79</v>
      </c>
      <c r="P236" s="29" t="s">
        <v>67</v>
      </c>
    </row>
    <row r="237" s="2" customFormat="1" ht="17.1" customHeight="1" spans="1:16">
      <c r="A237" s="17">
        <v>235</v>
      </c>
      <c r="B237" s="29" t="s">
        <v>77</v>
      </c>
      <c r="C237" s="17" t="s">
        <v>530</v>
      </c>
      <c r="D237" s="17" t="s">
        <v>531</v>
      </c>
      <c r="E237" s="19" t="str">
        <f t="shared" si="8"/>
        <v>35012****010094978</v>
      </c>
      <c r="F237" s="20">
        <v>43463</v>
      </c>
      <c r="G237" s="20">
        <v>43766</v>
      </c>
      <c r="H237" s="30">
        <v>43729</v>
      </c>
      <c r="I237" s="30">
        <v>43763</v>
      </c>
      <c r="J237" s="42">
        <v>43763</v>
      </c>
      <c r="K237" s="26">
        <f t="shared" si="11"/>
        <v>0</v>
      </c>
      <c r="L237" s="17">
        <v>20000</v>
      </c>
      <c r="M237" s="19">
        <v>0</v>
      </c>
      <c r="N237" s="43">
        <v>82.17</v>
      </c>
      <c r="O237" s="44">
        <v>82.17</v>
      </c>
      <c r="P237" s="29" t="s">
        <v>77</v>
      </c>
    </row>
    <row r="238" s="2" customFormat="1" ht="17.1" customHeight="1" spans="1:16">
      <c r="A238" s="17">
        <v>236</v>
      </c>
      <c r="B238" s="29" t="s">
        <v>17</v>
      </c>
      <c r="C238" s="17" t="s">
        <v>532</v>
      </c>
      <c r="D238" s="17" t="s">
        <v>533</v>
      </c>
      <c r="E238" s="19" t="str">
        <f t="shared" si="8"/>
        <v>35012****007232786</v>
      </c>
      <c r="F238" s="20">
        <v>43054</v>
      </c>
      <c r="G238" s="20">
        <v>44149</v>
      </c>
      <c r="H238" s="30">
        <v>43729</v>
      </c>
      <c r="I238" s="30">
        <v>43738</v>
      </c>
      <c r="J238" s="42">
        <v>43738</v>
      </c>
      <c r="K238" s="26">
        <f t="shared" si="11"/>
        <v>0</v>
      </c>
      <c r="L238" s="17">
        <v>20000</v>
      </c>
      <c r="M238" s="19">
        <v>0</v>
      </c>
      <c r="N238" s="43">
        <v>23.75</v>
      </c>
      <c r="O238" s="44">
        <v>23.75</v>
      </c>
      <c r="P238" s="29" t="s">
        <v>17</v>
      </c>
    </row>
    <row r="239" s="2" customFormat="1" ht="17.1" customHeight="1" spans="1:16">
      <c r="A239" s="17">
        <v>237</v>
      </c>
      <c r="B239" s="29" t="s">
        <v>102</v>
      </c>
      <c r="C239" s="17" t="s">
        <v>534</v>
      </c>
      <c r="D239" s="17" t="s">
        <v>535</v>
      </c>
      <c r="E239" s="19" t="str">
        <f t="shared" si="8"/>
        <v>35012****807231330</v>
      </c>
      <c r="F239" s="20">
        <v>42881</v>
      </c>
      <c r="G239" s="20">
        <v>43976</v>
      </c>
      <c r="H239" s="30">
        <v>43729</v>
      </c>
      <c r="I239" s="30">
        <v>43735</v>
      </c>
      <c r="J239" s="42">
        <v>43735</v>
      </c>
      <c r="K239" s="26">
        <f t="shared" si="11"/>
        <v>0</v>
      </c>
      <c r="L239" s="17">
        <v>50000</v>
      </c>
      <c r="M239" s="19">
        <v>0</v>
      </c>
      <c r="N239" s="43">
        <v>40</v>
      </c>
      <c r="O239" s="44">
        <v>40</v>
      </c>
      <c r="P239" s="29" t="s">
        <v>102</v>
      </c>
    </row>
    <row r="240" s="2" customFormat="1" ht="17.1" customHeight="1" spans="1:16">
      <c r="A240" s="17">
        <v>238</v>
      </c>
      <c r="B240" s="29" t="s">
        <v>102</v>
      </c>
      <c r="C240" s="17" t="s">
        <v>536</v>
      </c>
      <c r="D240" s="17" t="s">
        <v>537</v>
      </c>
      <c r="E240" s="19" t="str">
        <f t="shared" si="8"/>
        <v>35012****401021404</v>
      </c>
      <c r="F240" s="20">
        <v>42881</v>
      </c>
      <c r="G240" s="20">
        <v>43976</v>
      </c>
      <c r="H240" s="30">
        <v>43729</v>
      </c>
      <c r="I240" s="30">
        <v>43734</v>
      </c>
      <c r="J240" s="42">
        <v>43734</v>
      </c>
      <c r="K240" s="26">
        <f t="shared" si="11"/>
        <v>0</v>
      </c>
      <c r="L240" s="17">
        <v>50000</v>
      </c>
      <c r="M240" s="19">
        <v>0</v>
      </c>
      <c r="N240" s="43">
        <v>33.33</v>
      </c>
      <c r="O240" s="44">
        <v>33.33</v>
      </c>
      <c r="P240" s="29" t="s">
        <v>102</v>
      </c>
    </row>
    <row r="241" s="2" customFormat="1" ht="17.1" customHeight="1" spans="1:16">
      <c r="A241" s="17">
        <v>239</v>
      </c>
      <c r="B241" s="29" t="s">
        <v>102</v>
      </c>
      <c r="C241" s="17" t="s">
        <v>538</v>
      </c>
      <c r="D241" s="17" t="s">
        <v>539</v>
      </c>
      <c r="E241" s="19" t="str">
        <f t="shared" si="8"/>
        <v>35012****901201394</v>
      </c>
      <c r="F241" s="20">
        <v>42882</v>
      </c>
      <c r="G241" s="20">
        <v>43976</v>
      </c>
      <c r="H241" s="30">
        <v>43729</v>
      </c>
      <c r="I241" s="30">
        <v>43734</v>
      </c>
      <c r="J241" s="42">
        <v>43734</v>
      </c>
      <c r="K241" s="26">
        <f t="shared" si="11"/>
        <v>0</v>
      </c>
      <c r="L241" s="17">
        <v>50000</v>
      </c>
      <c r="M241" s="19">
        <v>0</v>
      </c>
      <c r="N241" s="43">
        <v>33.33</v>
      </c>
      <c r="O241" s="44">
        <v>33.33</v>
      </c>
      <c r="P241" s="29" t="s">
        <v>102</v>
      </c>
    </row>
    <row r="242" s="2" customFormat="1" ht="17.1" customHeight="1" spans="1:16">
      <c r="A242" s="17">
        <v>240</v>
      </c>
      <c r="B242" s="29" t="s">
        <v>17</v>
      </c>
      <c r="C242" s="17" t="s">
        <v>540</v>
      </c>
      <c r="D242" s="17" t="s">
        <v>541</v>
      </c>
      <c r="E242" s="19" t="str">
        <f t="shared" si="8"/>
        <v>35012****512272762</v>
      </c>
      <c r="F242" s="20">
        <v>43119</v>
      </c>
      <c r="G242" s="20">
        <v>44214</v>
      </c>
      <c r="H242" s="30">
        <v>43729</v>
      </c>
      <c r="I242" s="30">
        <v>43734</v>
      </c>
      <c r="J242" s="42">
        <v>43734</v>
      </c>
      <c r="K242" s="26">
        <f t="shared" si="11"/>
        <v>0</v>
      </c>
      <c r="L242" s="17">
        <v>100</v>
      </c>
      <c r="M242" s="19">
        <v>0</v>
      </c>
      <c r="N242" s="43">
        <v>0.07</v>
      </c>
      <c r="O242" s="44">
        <v>0.07</v>
      </c>
      <c r="P242" s="29" t="s">
        <v>17</v>
      </c>
    </row>
    <row r="243" s="2" customFormat="1" ht="17.1" customHeight="1" spans="1:16">
      <c r="A243" s="17">
        <v>241</v>
      </c>
      <c r="B243" s="29" t="s">
        <v>514</v>
      </c>
      <c r="C243" s="17" t="s">
        <v>542</v>
      </c>
      <c r="D243" s="17" t="s">
        <v>543</v>
      </c>
      <c r="E243" s="19" t="str">
        <f t="shared" si="8"/>
        <v>35012****211192558</v>
      </c>
      <c r="F243" s="20">
        <v>43042</v>
      </c>
      <c r="G243" s="20">
        <v>43771</v>
      </c>
      <c r="H243" s="30">
        <v>43729</v>
      </c>
      <c r="I243" s="30">
        <v>43770</v>
      </c>
      <c r="J243" s="42">
        <v>43770</v>
      </c>
      <c r="K243" s="26">
        <f t="shared" si="11"/>
        <v>0</v>
      </c>
      <c r="L243" s="17">
        <v>50000</v>
      </c>
      <c r="M243" s="19">
        <v>0</v>
      </c>
      <c r="N243" s="43">
        <v>270.49</v>
      </c>
      <c r="O243" s="44">
        <v>270.49</v>
      </c>
      <c r="P243" s="29" t="s">
        <v>514</v>
      </c>
    </row>
    <row r="244" s="2" customFormat="1" ht="17.1" customHeight="1" spans="1:16">
      <c r="A244" s="17">
        <v>242</v>
      </c>
      <c r="B244" s="29" t="s">
        <v>514</v>
      </c>
      <c r="C244" s="17" t="s">
        <v>544</v>
      </c>
      <c r="D244" s="17" t="s">
        <v>545</v>
      </c>
      <c r="E244" s="19" t="str">
        <f t="shared" si="8"/>
        <v>35012****807196293</v>
      </c>
      <c r="F244" s="20">
        <v>43042</v>
      </c>
      <c r="G244" s="20">
        <v>43771</v>
      </c>
      <c r="H244" s="30">
        <v>43729</v>
      </c>
      <c r="I244" s="30">
        <v>43763</v>
      </c>
      <c r="J244" s="42">
        <v>43763</v>
      </c>
      <c r="K244" s="26">
        <f t="shared" si="11"/>
        <v>0</v>
      </c>
      <c r="L244" s="17">
        <v>50000</v>
      </c>
      <c r="M244" s="19">
        <v>0</v>
      </c>
      <c r="N244" s="43">
        <v>224.31</v>
      </c>
      <c r="O244" s="44">
        <v>224.31</v>
      </c>
      <c r="P244" s="29" t="s">
        <v>514</v>
      </c>
    </row>
    <row r="245" s="2" customFormat="1" ht="17.1" customHeight="1" spans="1:16">
      <c r="A245" s="17">
        <v>243</v>
      </c>
      <c r="B245" s="17" t="s">
        <v>46</v>
      </c>
      <c r="C245" s="17" t="s">
        <v>546</v>
      </c>
      <c r="D245" s="17" t="s">
        <v>547</v>
      </c>
      <c r="E245" s="19" t="str">
        <f t="shared" si="8"/>
        <v>35012****008155452</v>
      </c>
      <c r="F245" s="20">
        <v>43046</v>
      </c>
      <c r="G245" s="20">
        <v>43775</v>
      </c>
      <c r="H245" s="30">
        <v>43729</v>
      </c>
      <c r="I245" s="30">
        <v>43775</v>
      </c>
      <c r="J245" s="42">
        <v>43775</v>
      </c>
      <c r="K245" s="26">
        <f t="shared" si="11"/>
        <v>0</v>
      </c>
      <c r="L245" s="17">
        <v>50000</v>
      </c>
      <c r="M245" s="19">
        <v>0</v>
      </c>
      <c r="N245" s="43">
        <v>303.47</v>
      </c>
      <c r="O245" s="44">
        <v>303.47</v>
      </c>
      <c r="P245" s="29" t="s">
        <v>513</v>
      </c>
    </row>
    <row r="246" s="2" customFormat="1" ht="17.1" customHeight="1" spans="1:16">
      <c r="A246" s="17">
        <v>244</v>
      </c>
      <c r="B246" s="29" t="s">
        <v>102</v>
      </c>
      <c r="C246" s="17" t="s">
        <v>548</v>
      </c>
      <c r="D246" s="17" t="s">
        <v>549</v>
      </c>
      <c r="E246" s="19" t="str">
        <f t="shared" si="8"/>
        <v>35012****112291337</v>
      </c>
      <c r="F246" s="20">
        <v>42881</v>
      </c>
      <c r="G246" s="20">
        <v>43976</v>
      </c>
      <c r="H246" s="30">
        <v>43729</v>
      </c>
      <c r="I246" s="30">
        <v>43735</v>
      </c>
      <c r="J246" s="42">
        <v>43735</v>
      </c>
      <c r="K246" s="26">
        <f t="shared" si="11"/>
        <v>0</v>
      </c>
      <c r="L246" s="17">
        <v>50000</v>
      </c>
      <c r="M246" s="19">
        <v>0</v>
      </c>
      <c r="N246" s="43">
        <v>40</v>
      </c>
      <c r="O246" s="44">
        <v>40</v>
      </c>
      <c r="P246" s="29" t="s">
        <v>102</v>
      </c>
    </row>
    <row r="247" s="2" customFormat="1" ht="17.1" customHeight="1" spans="1:16">
      <c r="A247" s="17">
        <v>245</v>
      </c>
      <c r="B247" s="17" t="s">
        <v>46</v>
      </c>
      <c r="C247" s="17" t="s">
        <v>501</v>
      </c>
      <c r="D247" s="17" t="s">
        <v>502</v>
      </c>
      <c r="E247" s="19" t="str">
        <f t="shared" ref="E247:E252" si="12">CLEAN(D247)</f>
        <v>35012****50315545X</v>
      </c>
      <c r="F247" s="20">
        <v>43039</v>
      </c>
      <c r="G247" s="20">
        <v>43768</v>
      </c>
      <c r="H247" s="30">
        <v>43729</v>
      </c>
      <c r="I247" s="30">
        <v>43768</v>
      </c>
      <c r="J247" s="42">
        <v>43768</v>
      </c>
      <c r="K247" s="26">
        <f t="shared" si="11"/>
        <v>0</v>
      </c>
      <c r="L247" s="17">
        <v>10000</v>
      </c>
      <c r="M247" s="19">
        <v>0</v>
      </c>
      <c r="N247" s="43">
        <v>51.46</v>
      </c>
      <c r="O247" s="44">
        <v>51.46</v>
      </c>
      <c r="P247" s="29" t="s">
        <v>513</v>
      </c>
    </row>
    <row r="248" s="2" customFormat="1" ht="17.1" customHeight="1" spans="1:16">
      <c r="A248" s="17">
        <v>246</v>
      </c>
      <c r="B248" s="29" t="s">
        <v>110</v>
      </c>
      <c r="C248" s="17" t="s">
        <v>550</v>
      </c>
      <c r="D248" s="17" t="s">
        <v>551</v>
      </c>
      <c r="E248" s="19" t="str">
        <f t="shared" si="12"/>
        <v>35012****208166492</v>
      </c>
      <c r="F248" s="20">
        <v>42879</v>
      </c>
      <c r="G248" s="20">
        <v>43974</v>
      </c>
      <c r="H248" s="30">
        <v>43729</v>
      </c>
      <c r="I248" s="30">
        <v>43757</v>
      </c>
      <c r="J248" s="42">
        <v>43757</v>
      </c>
      <c r="K248" s="26">
        <f t="shared" si="11"/>
        <v>0</v>
      </c>
      <c r="L248" s="17">
        <v>20000</v>
      </c>
      <c r="M248" s="19">
        <v>0</v>
      </c>
      <c r="N248" s="43">
        <v>74.67</v>
      </c>
      <c r="O248" s="44">
        <v>74.67</v>
      </c>
      <c r="P248" s="29" t="s">
        <v>110</v>
      </c>
    </row>
    <row r="249" s="2" customFormat="1" ht="17.1" customHeight="1" spans="1:16">
      <c r="A249" s="17">
        <v>247</v>
      </c>
      <c r="B249" s="29" t="s">
        <v>102</v>
      </c>
      <c r="C249" s="17" t="s">
        <v>552</v>
      </c>
      <c r="D249" s="17" t="s">
        <v>553</v>
      </c>
      <c r="E249" s="19" t="str">
        <f t="shared" si="12"/>
        <v>35012****504241397</v>
      </c>
      <c r="F249" s="20">
        <v>42882</v>
      </c>
      <c r="G249" s="20">
        <v>43977</v>
      </c>
      <c r="H249" s="30">
        <v>43729</v>
      </c>
      <c r="I249" s="30">
        <v>43734</v>
      </c>
      <c r="J249" s="42">
        <v>43734</v>
      </c>
      <c r="K249" s="26">
        <f t="shared" si="11"/>
        <v>0</v>
      </c>
      <c r="L249" s="17">
        <v>50000</v>
      </c>
      <c r="M249" s="19">
        <v>0</v>
      </c>
      <c r="N249" s="43">
        <v>33.33</v>
      </c>
      <c r="O249" s="44">
        <v>33.33</v>
      </c>
      <c r="P249" s="29" t="s">
        <v>102</v>
      </c>
    </row>
    <row r="250" s="2" customFormat="1" ht="17.1" customHeight="1" spans="1:16">
      <c r="A250" s="17">
        <v>248</v>
      </c>
      <c r="B250" s="17" t="s">
        <v>93</v>
      </c>
      <c r="C250" s="17" t="s">
        <v>554</v>
      </c>
      <c r="D250" s="17" t="s">
        <v>555</v>
      </c>
      <c r="E250" s="19" t="str">
        <f t="shared" si="12"/>
        <v>35012****903256129</v>
      </c>
      <c r="F250" s="20">
        <v>43432</v>
      </c>
      <c r="G250" s="20">
        <v>43796</v>
      </c>
      <c r="H250" s="30">
        <v>43729</v>
      </c>
      <c r="I250" s="30">
        <v>43796</v>
      </c>
      <c r="J250" s="42">
        <v>43796</v>
      </c>
      <c r="K250" s="26">
        <f t="shared" si="11"/>
        <v>0</v>
      </c>
      <c r="L250" s="17">
        <v>50000</v>
      </c>
      <c r="M250" s="19">
        <v>0</v>
      </c>
      <c r="N250" s="43">
        <v>404.79</v>
      </c>
      <c r="O250" s="44">
        <v>404.79</v>
      </c>
      <c r="P250" s="29" t="s">
        <v>525</v>
      </c>
    </row>
    <row r="251" s="2" customFormat="1" ht="17.1" customHeight="1" spans="1:16">
      <c r="A251" s="17">
        <v>249</v>
      </c>
      <c r="B251" s="17" t="s">
        <v>46</v>
      </c>
      <c r="C251" s="17" t="s">
        <v>556</v>
      </c>
      <c r="D251" s="17" t="s">
        <v>557</v>
      </c>
      <c r="E251" s="19" t="str">
        <f t="shared" si="12"/>
        <v>35012****212105431</v>
      </c>
      <c r="F251" s="20">
        <v>43042</v>
      </c>
      <c r="G251" s="20">
        <v>43771</v>
      </c>
      <c r="H251" s="30">
        <v>43729</v>
      </c>
      <c r="I251" s="30">
        <v>43771</v>
      </c>
      <c r="J251" s="42">
        <v>43771</v>
      </c>
      <c r="K251" s="26">
        <f t="shared" si="11"/>
        <v>0</v>
      </c>
      <c r="L251" s="17">
        <v>10000</v>
      </c>
      <c r="M251" s="19">
        <v>0</v>
      </c>
      <c r="N251" s="43">
        <v>55.42</v>
      </c>
      <c r="O251" s="44">
        <v>55.42</v>
      </c>
      <c r="P251" s="29" t="s">
        <v>513</v>
      </c>
    </row>
    <row r="252" s="2" customFormat="1" ht="17.1" customHeight="1" spans="1:16">
      <c r="A252" s="17">
        <v>250</v>
      </c>
      <c r="B252" s="17" t="s">
        <v>93</v>
      </c>
      <c r="C252" s="17" t="s">
        <v>558</v>
      </c>
      <c r="D252" s="17" t="s">
        <v>559</v>
      </c>
      <c r="E252" s="19" t="str">
        <f t="shared" si="12"/>
        <v>35012****402216030</v>
      </c>
      <c r="F252" s="20">
        <v>43430</v>
      </c>
      <c r="G252" s="20">
        <v>43794</v>
      </c>
      <c r="H252" s="30">
        <v>43729</v>
      </c>
      <c r="I252" s="30">
        <v>43794</v>
      </c>
      <c r="J252" s="42">
        <v>43794</v>
      </c>
      <c r="K252" s="26">
        <f t="shared" si="11"/>
        <v>0</v>
      </c>
      <c r="L252" s="17">
        <v>50000</v>
      </c>
      <c r="M252" s="19">
        <v>0</v>
      </c>
      <c r="N252" s="43">
        <v>392.71</v>
      </c>
      <c r="O252" s="44">
        <v>392.71</v>
      </c>
      <c r="P252" s="29" t="s">
        <v>525</v>
      </c>
    </row>
    <row r="253" s="2" customFormat="1" ht="17.1" customHeight="1" spans="1:16">
      <c r="A253" s="17">
        <v>251</v>
      </c>
      <c r="B253" s="31" t="s">
        <v>32</v>
      </c>
      <c r="C253" s="31" t="s">
        <v>560</v>
      </c>
      <c r="D253" s="48" t="s">
        <v>561</v>
      </c>
      <c r="E253" s="32">
        <v>43411</v>
      </c>
      <c r="F253" s="32">
        <v>43770</v>
      </c>
      <c r="G253" s="33">
        <v>49166.93</v>
      </c>
      <c r="H253" s="32">
        <v>43411</v>
      </c>
      <c r="I253" s="32">
        <v>43770</v>
      </c>
      <c r="J253" s="33">
        <v>49166.93</v>
      </c>
      <c r="K253" s="33">
        <v>2189.08</v>
      </c>
      <c r="L253" s="33">
        <v>49166.93</v>
      </c>
      <c r="M253" s="33">
        <v>2189.08</v>
      </c>
      <c r="N253" s="31">
        <v>2189.08</v>
      </c>
      <c r="O253" s="44"/>
      <c r="P253" s="29"/>
    </row>
    <row r="254" s="2" customFormat="1" ht="17.1" customHeight="1" spans="1:16">
      <c r="A254" s="17">
        <v>252</v>
      </c>
      <c r="B254" s="31" t="s">
        <v>17</v>
      </c>
      <c r="C254" s="31" t="s">
        <v>562</v>
      </c>
      <c r="D254" s="48" t="s">
        <v>563</v>
      </c>
      <c r="E254" s="32">
        <v>43487</v>
      </c>
      <c r="F254" s="32">
        <v>43729</v>
      </c>
      <c r="G254" s="20"/>
      <c r="H254" s="32">
        <v>43487</v>
      </c>
      <c r="I254" s="32">
        <v>43729</v>
      </c>
      <c r="J254" s="31">
        <v>0</v>
      </c>
      <c r="K254" s="33">
        <v>1477.46</v>
      </c>
      <c r="L254" s="17">
        <v>50000</v>
      </c>
      <c r="M254" s="19"/>
      <c r="N254" s="43">
        <v>1477.46</v>
      </c>
      <c r="O254" s="44"/>
      <c r="P254" s="29"/>
    </row>
    <row r="255" s="4" customFormat="1" ht="30" customHeight="1" spans="1:16">
      <c r="A255" s="34" t="s">
        <v>564</v>
      </c>
      <c r="B255" s="35"/>
      <c r="C255" s="36"/>
      <c r="D255" s="37"/>
      <c r="E255" s="38"/>
      <c r="F255" s="39"/>
      <c r="G255" s="39"/>
      <c r="H255" s="40"/>
      <c r="I255" s="40"/>
      <c r="J255" s="45"/>
      <c r="K255" s="37"/>
      <c r="L255" s="46"/>
      <c r="M255" s="46" t="e">
        <f>SUM(M3:M252)</f>
        <v>#REF!</v>
      </c>
      <c r="N255" s="46">
        <f>SUM(N3:N254)</f>
        <v>92316.78</v>
      </c>
      <c r="O255" s="37"/>
      <c r="P255" s="37"/>
    </row>
    <row r="256" spans="14:14">
      <c r="N256" s="47"/>
    </row>
    <row r="257" spans="14:14">
      <c r="N257" s="47"/>
    </row>
    <row r="258" spans="12:14">
      <c r="L258" s="11"/>
      <c r="N258" s="47"/>
    </row>
    <row r="259" spans="14:14">
      <c r="N259" s="47"/>
    </row>
    <row r="260" spans="8:14">
      <c r="H260" s="10"/>
      <c r="I260" s="10"/>
      <c r="N260" s="47"/>
    </row>
  </sheetData>
  <autoFilter ref="A2:P255">
    <extLst/>
  </autoFilter>
  <sortState ref="C2:Y339">
    <sortCondition ref="F1"/>
  </sortState>
  <mergeCells count="2">
    <mergeCell ref="A1:P1"/>
    <mergeCell ref="A255:C255"/>
  </mergeCells>
  <pageMargins left="0.62992125984252" right="0.511811023622047" top="0.590551181102362" bottom="0.393700787401575" header="0.31496062992126" footer="0.31496062992126"/>
  <pageSetup paperSize="9" scale="7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普通贷款试算表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青禾</cp:lastModifiedBy>
  <dcterms:created xsi:type="dcterms:W3CDTF">2006-09-13T11:21:00Z</dcterms:created>
  <dcterms:modified xsi:type="dcterms:W3CDTF">2019-12-10T03:46:01Z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