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68"/>
  </bookViews>
  <sheets>
    <sheet name="封面" sheetId="178" r:id="rId1"/>
    <sheet name="附表2-1" sheetId="174" r:id="rId2"/>
    <sheet name="附表2-2" sheetId="175" r:id="rId3"/>
    <sheet name="附表2-3" sheetId="176" r:id="rId4"/>
    <sheet name="附表2-4" sheetId="177" r:id="rId5"/>
    <sheet name="附表2-5" sheetId="179" r:id="rId6"/>
    <sheet name="附表2-6" sheetId="141" r:id="rId7"/>
    <sheet name="附表2-7" sheetId="142" r:id="rId8"/>
    <sheet name="附表2-8" sheetId="143" r:id="rId9"/>
    <sheet name="附表2-9" sheetId="144" r:id="rId10"/>
    <sheet name="附表2-10" sheetId="180" r:id="rId11"/>
    <sheet name="附表2-11" sheetId="181" r:id="rId12"/>
    <sheet name="附表2-12" sheetId="145" r:id="rId13"/>
    <sheet name="附表2-13" sheetId="146"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70" r:id="rId24"/>
    <sheet name="附表5-2" sheetId="171" r:id="rId25"/>
    <sheet name="附表5-3" sheetId="172" r:id="rId26"/>
    <sheet name="附表5-4" sheetId="173" r:id="rId27"/>
  </sheets>
  <externalReferences>
    <externalReference r:id="rId28"/>
    <externalReference r:id="rId29"/>
    <externalReference r:id="rId30"/>
  </externalReferences>
  <definedNames>
    <definedName name="_xlnm._FilterDatabase" localSheetId="13" hidden="1">'附表2-13'!$A$4:$B$35</definedName>
    <definedName name="_xlnm._FilterDatabase" localSheetId="18" hidden="1">'附表2-18'!$A$3:$I$29</definedName>
    <definedName name="_xlnm._FilterDatabase" localSheetId="7" hidden="1">'附表2-7'!$A$3:$G$107</definedName>
    <definedName name="_Order1" hidden="1">255</definedName>
    <definedName name="_Order2" hidden="1">255</definedName>
    <definedName name="Database" localSheetId="24">#REF!</definedName>
    <definedName name="Database" localSheetId="26">#REF!</definedName>
    <definedName name="Database" localSheetId="15">#REF!</definedName>
    <definedName name="Database" localSheetId="16">#REF!</definedName>
    <definedName name="Database" localSheetId="12">#REF!</definedName>
    <definedName name="Database" localSheetId="13">#REF!</definedName>
    <definedName name="Database" localSheetId="7">#REF!</definedName>
    <definedName name="Database" localSheetId="6">#REF!</definedName>
    <definedName name="Database">#REF!</definedName>
    <definedName name="database2" localSheetId="24">#REF!</definedName>
    <definedName name="database2" localSheetId="26">#REF!</definedName>
    <definedName name="database2" localSheetId="15">#REF!</definedName>
    <definedName name="database2" localSheetId="16">#REF!</definedName>
    <definedName name="database2" localSheetId="12">#REF!</definedName>
    <definedName name="database2" localSheetId="13">#REF!</definedName>
    <definedName name="database2" localSheetId="7">#REF!</definedName>
    <definedName name="database2" localSheetId="6">#REF!</definedName>
    <definedName name="database2">#REF!</definedName>
    <definedName name="database3" localSheetId="24">#REF!</definedName>
    <definedName name="database3" localSheetId="26">#REF!</definedName>
    <definedName name="database3" localSheetId="15">#REF!</definedName>
    <definedName name="database3" localSheetId="16">#REF!</definedName>
    <definedName name="database3" localSheetId="12">#REF!</definedName>
    <definedName name="database3" localSheetId="13">#REF!</definedName>
    <definedName name="database3" localSheetId="7">#REF!</definedName>
    <definedName name="database3" localSheetId="6">#REF!</definedName>
    <definedName name="database3">#REF!</definedName>
    <definedName name="gxxe2003">'[1]P1012001'!$A$6:$E$117</definedName>
    <definedName name="hhhh" localSheetId="24">#REF!</definedName>
    <definedName name="hhhh" localSheetId="26">#REF!</definedName>
    <definedName name="hhhh" localSheetId="15">#REF!</definedName>
    <definedName name="hhhh" localSheetId="16">#REF!</definedName>
    <definedName name="hhhh" localSheetId="12">#REF!</definedName>
    <definedName name="hhhh" localSheetId="13">#REF!</definedName>
    <definedName name="hhhh" localSheetId="7">#REF!</definedName>
    <definedName name="hhhh" localSheetId="6">#REF!</definedName>
    <definedName name="hhhh">#REF!</definedName>
    <definedName name="kkkk" localSheetId="24">#REF!</definedName>
    <definedName name="kkkk" localSheetId="26">#REF!</definedName>
    <definedName name="kkkk" localSheetId="15">#REF!</definedName>
    <definedName name="kkkk" localSheetId="16">#REF!</definedName>
    <definedName name="kkkk" localSheetId="12">#REF!</definedName>
    <definedName name="kkkk" localSheetId="13">#REF!</definedName>
    <definedName name="kkkk" localSheetId="7">#REF!</definedName>
    <definedName name="kkkk" localSheetId="6">#REF!</definedName>
    <definedName name="kkkk">#REF!</definedName>
    <definedName name="_xlnm.Print_Area" localSheetId="12">'附表2-12'!$A$1:$E$30</definedName>
    <definedName name="_xlnm.Print_Area" localSheetId="13">'附表2-13'!$A$1:$E$45</definedName>
    <definedName name="_xlnm.Print_Area" localSheetId="7">'附表2-7'!$A$1:$D$107</definedName>
    <definedName name="_xlnm.Print_Area" localSheetId="9">'附表2-9'!$A$1:$B$26</definedName>
    <definedName name="_xlnm.Print_Titles" localSheetId="18">'附表2-18'!$1:$3</definedName>
    <definedName name="_xlnm.Print_Titles" localSheetId="7">'附表2-7'!$1:$4</definedName>
    <definedName name="_xlnm.Print_Titles" localSheetId="21">'附表2-21'!$1:$4</definedName>
    <definedName name="_xlnm.Print_Titles" localSheetId="22">'附表2-22'!$1:$4</definedName>
    <definedName name="_xlnm.Print_Titles" localSheetId="8">'附表2-8'!$1:$3</definedName>
    <definedName name="_xlnm.Print_Titles">#N/A</definedName>
    <definedName name="UU" localSheetId="24">#REF!</definedName>
    <definedName name="UU" localSheetId="26">#REF!</definedName>
    <definedName name="UU" localSheetId="15">#REF!</definedName>
    <definedName name="UU" localSheetId="16">#REF!</definedName>
    <definedName name="UU" localSheetId="12">#REF!</definedName>
    <definedName name="UU" localSheetId="13">#REF!</definedName>
    <definedName name="UU" localSheetId="7">#REF!</definedName>
    <definedName name="UU" localSheetId="6">#REF!</definedName>
    <definedName name="UU">#REF!</definedName>
    <definedName name="YY" localSheetId="24">#REF!</definedName>
    <definedName name="YY" localSheetId="26">#REF!</definedName>
    <definedName name="YY" localSheetId="15">#REF!</definedName>
    <definedName name="YY" localSheetId="16">#REF!</definedName>
    <definedName name="YY" localSheetId="12">#REF!</definedName>
    <definedName name="YY" localSheetId="13">#REF!</definedName>
    <definedName name="YY" localSheetId="7">#REF!</definedName>
    <definedName name="YY" localSheetId="6">#REF!</definedName>
    <definedName name="YY">#REF!</definedName>
    <definedName name="Z_1B8CC353_4DAD_466F_A79F_85C14D5E5BD0_.wvu.Cols" localSheetId="12" hidden="1">'附表2-12'!#REF!</definedName>
    <definedName name="Z_1B8CC353_4DAD_466F_A79F_85C14D5E5BD0_.wvu.PrintArea" localSheetId="12" hidden="1">'附表2-12'!$A$1:$B$18</definedName>
    <definedName name="Z_1B8CC353_4DAD_466F_A79F_85C14D5E5BD0_.wvu.PrintArea" localSheetId="13" hidden="1">'附表2-13'!$A$1:$B$35</definedName>
    <definedName name="Z_1B8CC353_4DAD_466F_A79F_85C14D5E5BD0_.wvu.PrintTitles" localSheetId="13" hidden="1">'附表2-13'!$A:$A,'附表2-13'!$1:$3</definedName>
    <definedName name="Z_1FEF1881_564B_4F03_AB90_64DC0D49B898_.wvu.FilterData" localSheetId="13" hidden="1">'附表2-13'!$A$4:$B$35</definedName>
    <definedName name="Z_1FEF1881_564B_4F03_AB90_64DC0D49B898_.wvu.PrintArea" localSheetId="12" hidden="1">'附表2-12'!$A$1:$B$18</definedName>
    <definedName name="Z_1FEF1881_564B_4F03_AB90_64DC0D49B898_.wvu.PrintArea" localSheetId="13" hidden="1">'附表2-13'!$A$1:$B$35</definedName>
    <definedName name="Z_1FEF1881_564B_4F03_AB90_64DC0D49B898_.wvu.PrintTitles" localSheetId="13" hidden="1">'附表2-13'!$A:$A,'附表2-13'!$1:$3</definedName>
    <definedName name="Z_3A7D6B19_105C_4E01_8F43_FEDD708FF2D5_.wvu.FilterData" localSheetId="13" hidden="1">'附表2-13'!$A$4:$B$35</definedName>
    <definedName name="Z_3A7D6B19_105C_4E01_8F43_FEDD708FF2D5_.wvu.PrintArea" localSheetId="12" hidden="1">'附表2-12'!$A$1:$B$18</definedName>
    <definedName name="Z_3A7D6B19_105C_4E01_8F43_FEDD708FF2D5_.wvu.PrintArea" localSheetId="13" hidden="1">'附表2-13'!$A$1:$B$35</definedName>
    <definedName name="Z_3A7D6B19_105C_4E01_8F43_FEDD708FF2D5_.wvu.PrintTitles" localSheetId="13" hidden="1">'附表2-13'!$A:$A,'附表2-13'!$1:$3</definedName>
    <definedName name="Z_7B52946E_CE3E_4980_8F9C_4BCB8C03E9C3_.wvu.Cols" localSheetId="12" hidden="1">'附表2-12'!#REF!</definedName>
    <definedName name="Z_7B52946E_CE3E_4980_8F9C_4BCB8C03E9C3_.wvu.PrintArea" localSheetId="12" hidden="1">'附表2-12'!$A$1:$B$18</definedName>
    <definedName name="Z_7B52946E_CE3E_4980_8F9C_4BCB8C03E9C3_.wvu.PrintArea" localSheetId="13" hidden="1">'附表2-13'!$A$1:$B$35</definedName>
    <definedName name="Z_7B52946E_CE3E_4980_8F9C_4BCB8C03E9C3_.wvu.PrintTitles" localSheetId="13" hidden="1">'附表2-13'!$A:$A,'附表2-13'!$1:$3</definedName>
    <definedName name="Z_CAD6146B_8F15_4369_9303_2BB10FC3C3E0_.wvu.PrintArea" localSheetId="12" hidden="1">'附表2-12'!$A$1:$B$18</definedName>
    <definedName name="Z_CAD6146B_8F15_4369_9303_2BB10FC3C3E0_.wvu.PrintArea" localSheetId="13" hidden="1">'附表2-13'!$A$1:$B$35</definedName>
    <definedName name="Z_CAD6146B_8F15_4369_9303_2BB10FC3C3E0_.wvu.PrintTitles" localSheetId="13" hidden="1">'附表2-13'!$A:$A,'附表2-13'!$1:$3</definedName>
    <definedName name="Z_F8CF60C6_4E8F_4A9F_9B0F_A4F77EE32117_.wvu.PrintArea" localSheetId="12" hidden="1">'附表2-12'!$A$1:$B$18</definedName>
    <definedName name="Z_F8CF60C6_4E8F_4A9F_9B0F_A4F77EE32117_.wvu.PrintArea" localSheetId="13" hidden="1">'附表2-13'!$A$1:$B$35</definedName>
    <definedName name="Z_F8CF60C6_4E8F_4A9F_9B0F_A4F77EE32117_.wvu.PrintTitles" localSheetId="13" hidden="1">'附表2-13'!$A:$A,'附表2-13'!$1:$3</definedName>
    <definedName name="Z_FFF542D3_1EBE_4A26_871D_0D05BB1CC9BF_.wvu.Cols" localSheetId="12" hidden="1">'附表2-12'!#REF!</definedName>
    <definedName name="Z_FFF542D3_1EBE_4A26_871D_0D05BB1CC9BF_.wvu.Cols" localSheetId="13" hidden="1">'附表2-13'!#REF!,'附表2-13'!#REF!</definedName>
    <definedName name="Z_FFF542D3_1EBE_4A26_871D_0D05BB1CC9BF_.wvu.PrintArea" localSheetId="12" hidden="1">'附表2-12'!$A$1:$B$18</definedName>
    <definedName name="Z_FFF542D3_1EBE_4A26_871D_0D05BB1CC9BF_.wvu.PrintArea" localSheetId="13" hidden="1">'附表2-13'!$A$1:$B$34</definedName>
    <definedName name="Z_FFF542D3_1EBE_4A26_871D_0D05BB1CC9BF_.wvu.PrintTitles" localSheetId="13" hidden="1">'附表2-13'!$A:$A,'附表2-13'!$1:$3</definedName>
    <definedName name="地区名称" localSheetId="24">#REF!</definedName>
    <definedName name="地区名称" localSheetId="26">#REF!</definedName>
    <definedName name="地区名称" localSheetId="15">#REF!</definedName>
    <definedName name="地区名称" localSheetId="16">#REF!</definedName>
    <definedName name="地区名称" localSheetId="12">#REF!</definedName>
    <definedName name="地区名称" localSheetId="13">#REF!</definedName>
    <definedName name="地区名称" localSheetId="7">#REF!</definedName>
    <definedName name="地区名称" localSheetId="6">#REF!</definedName>
    <definedName name="地区名称">#REF!</definedName>
    <definedName name="福州" localSheetId="24">#REF!</definedName>
    <definedName name="福州" localSheetId="26">#REF!</definedName>
    <definedName name="福州" localSheetId="15">#REF!</definedName>
    <definedName name="福州" localSheetId="16">#REF!</definedName>
    <definedName name="福州" localSheetId="12">#REF!</definedName>
    <definedName name="福州" localSheetId="13">#REF!</definedName>
    <definedName name="福州" localSheetId="7">#REF!</definedName>
    <definedName name="福州" localSheetId="6">#REF!</definedName>
    <definedName name="福州">#REF!</definedName>
    <definedName name="汇率" localSheetId="24">#REF!</definedName>
    <definedName name="汇率" localSheetId="26">#REF!</definedName>
    <definedName name="汇率" localSheetId="15">#REF!</definedName>
    <definedName name="汇率" localSheetId="16">#REF!</definedName>
    <definedName name="汇率" localSheetId="12">#REF!</definedName>
    <definedName name="汇率" localSheetId="13">#REF!</definedName>
    <definedName name="汇率" localSheetId="7">#REF!</definedName>
    <definedName name="汇率" localSheetId="6">#REF!</definedName>
    <definedName name="汇率">#REF!</definedName>
    <definedName name="全额差额比例" localSheetId="24">'[3]C01-1'!#REF!</definedName>
    <definedName name="全额差额比例" localSheetId="26">'[3]C01-1'!#REF!</definedName>
    <definedName name="全额差额比例" localSheetId="15">'[2]C01-1'!#REF!</definedName>
    <definedName name="全额差额比例" localSheetId="16">'[2]C01-1'!#REF!</definedName>
    <definedName name="全额差额比例" localSheetId="12">'[2]C01-1'!#REF!</definedName>
    <definedName name="全额差额比例" localSheetId="13">'[2]C01-1'!#REF!</definedName>
    <definedName name="全额差额比例" localSheetId="7">'[2]C01-1'!#REF!</definedName>
    <definedName name="全额差额比例" localSheetId="6">'[2]C01-1'!#REF!</definedName>
    <definedName name="全额差额比例">'[3]C01-1'!#REF!</definedName>
    <definedName name="生产列1" localSheetId="24">#REF!</definedName>
    <definedName name="生产列1" localSheetId="26">#REF!</definedName>
    <definedName name="生产列1" localSheetId="15">#REF!</definedName>
    <definedName name="生产列1" localSheetId="16">#REF!</definedName>
    <definedName name="生产列1" localSheetId="12">#REF!</definedName>
    <definedName name="生产列1" localSheetId="13">#REF!</definedName>
    <definedName name="生产列1" localSheetId="7">#REF!</definedName>
    <definedName name="生产列1" localSheetId="6">#REF!</definedName>
    <definedName name="生产列1">#REF!</definedName>
    <definedName name="生产列11" localSheetId="24">#REF!</definedName>
    <definedName name="生产列11" localSheetId="26">#REF!</definedName>
    <definedName name="生产列11" localSheetId="15">#REF!</definedName>
    <definedName name="生产列11" localSheetId="16">#REF!</definedName>
    <definedName name="生产列11" localSheetId="12">#REF!</definedName>
    <definedName name="生产列11" localSheetId="13">#REF!</definedName>
    <definedName name="生产列11" localSheetId="7">#REF!</definedName>
    <definedName name="生产列11" localSheetId="6">#REF!</definedName>
    <definedName name="生产列11">#REF!</definedName>
    <definedName name="生产列15" localSheetId="24">#REF!</definedName>
    <definedName name="生产列15" localSheetId="26">#REF!</definedName>
    <definedName name="生产列15" localSheetId="15">#REF!</definedName>
    <definedName name="生产列15" localSheetId="16">#REF!</definedName>
    <definedName name="生产列15" localSheetId="12">#REF!</definedName>
    <definedName name="生产列15" localSheetId="13">#REF!</definedName>
    <definedName name="生产列15" localSheetId="7">#REF!</definedName>
    <definedName name="生产列15" localSheetId="6">#REF!</definedName>
    <definedName name="生产列15">#REF!</definedName>
    <definedName name="生产列16" localSheetId="24">#REF!</definedName>
    <definedName name="生产列16" localSheetId="26">#REF!</definedName>
    <definedName name="生产列16" localSheetId="15">#REF!</definedName>
    <definedName name="生产列16" localSheetId="16">#REF!</definedName>
    <definedName name="生产列16" localSheetId="12">#REF!</definedName>
    <definedName name="生产列16" localSheetId="13">#REF!</definedName>
    <definedName name="生产列16" localSheetId="7">#REF!</definedName>
    <definedName name="生产列16" localSheetId="6">#REF!</definedName>
    <definedName name="生产列16">#REF!</definedName>
    <definedName name="生产列17" localSheetId="24">#REF!</definedName>
    <definedName name="生产列17" localSheetId="26">#REF!</definedName>
    <definedName name="生产列17" localSheetId="15">#REF!</definedName>
    <definedName name="生产列17" localSheetId="16">#REF!</definedName>
    <definedName name="生产列17" localSheetId="12">#REF!</definedName>
    <definedName name="生产列17" localSheetId="13">#REF!</definedName>
    <definedName name="生产列17" localSheetId="7">#REF!</definedName>
    <definedName name="生产列17" localSheetId="6">#REF!</definedName>
    <definedName name="生产列17">#REF!</definedName>
    <definedName name="生产列19" localSheetId="24">#REF!</definedName>
    <definedName name="生产列19" localSheetId="26">#REF!</definedName>
    <definedName name="生产列19" localSheetId="15">#REF!</definedName>
    <definedName name="生产列19" localSheetId="16">#REF!</definedName>
    <definedName name="生产列19" localSheetId="12">#REF!</definedName>
    <definedName name="生产列19" localSheetId="13">#REF!</definedName>
    <definedName name="生产列19" localSheetId="7">#REF!</definedName>
    <definedName name="生产列19" localSheetId="6">#REF!</definedName>
    <definedName name="生产列19">#REF!</definedName>
    <definedName name="生产列2" localSheetId="24">#REF!</definedName>
    <definedName name="生产列2" localSheetId="26">#REF!</definedName>
    <definedName name="生产列2" localSheetId="15">#REF!</definedName>
    <definedName name="生产列2" localSheetId="16">#REF!</definedName>
    <definedName name="生产列2" localSheetId="12">#REF!</definedName>
    <definedName name="生产列2" localSheetId="13">#REF!</definedName>
    <definedName name="生产列2" localSheetId="7">#REF!</definedName>
    <definedName name="生产列2" localSheetId="6">#REF!</definedName>
    <definedName name="生产列2">#REF!</definedName>
    <definedName name="生产列20" localSheetId="24">#REF!</definedName>
    <definedName name="生产列20" localSheetId="26">#REF!</definedName>
    <definedName name="生产列20" localSheetId="15">#REF!</definedName>
    <definedName name="生产列20" localSheetId="16">#REF!</definedName>
    <definedName name="生产列20" localSheetId="12">#REF!</definedName>
    <definedName name="生产列20" localSheetId="13">#REF!</definedName>
    <definedName name="生产列20" localSheetId="7">#REF!</definedName>
    <definedName name="生产列20" localSheetId="6">#REF!</definedName>
    <definedName name="生产列20">#REF!</definedName>
    <definedName name="生产列3" localSheetId="24">#REF!</definedName>
    <definedName name="生产列3" localSheetId="26">#REF!</definedName>
    <definedName name="生产列3" localSheetId="15">#REF!</definedName>
    <definedName name="生产列3" localSheetId="16">#REF!</definedName>
    <definedName name="生产列3" localSheetId="12">#REF!</definedName>
    <definedName name="生产列3" localSheetId="13">#REF!</definedName>
    <definedName name="生产列3" localSheetId="7">#REF!</definedName>
    <definedName name="生产列3" localSheetId="6">#REF!</definedName>
    <definedName name="生产列3">#REF!</definedName>
    <definedName name="生产列4" localSheetId="24">#REF!</definedName>
    <definedName name="生产列4" localSheetId="26">#REF!</definedName>
    <definedName name="生产列4" localSheetId="15">#REF!</definedName>
    <definedName name="生产列4" localSheetId="16">#REF!</definedName>
    <definedName name="生产列4" localSheetId="12">#REF!</definedName>
    <definedName name="生产列4" localSheetId="13">#REF!</definedName>
    <definedName name="生产列4" localSheetId="7">#REF!</definedName>
    <definedName name="生产列4" localSheetId="6">#REF!</definedName>
    <definedName name="生产列4">#REF!</definedName>
    <definedName name="生产列5" localSheetId="24">#REF!</definedName>
    <definedName name="生产列5" localSheetId="26">#REF!</definedName>
    <definedName name="生产列5" localSheetId="15">#REF!</definedName>
    <definedName name="生产列5" localSheetId="16">#REF!</definedName>
    <definedName name="生产列5" localSheetId="12">#REF!</definedName>
    <definedName name="生产列5" localSheetId="13">#REF!</definedName>
    <definedName name="生产列5" localSheetId="7">#REF!</definedName>
    <definedName name="生产列5" localSheetId="6">#REF!</definedName>
    <definedName name="生产列5">#REF!</definedName>
    <definedName name="生产列6" localSheetId="24">#REF!</definedName>
    <definedName name="生产列6" localSheetId="26">#REF!</definedName>
    <definedName name="生产列6" localSheetId="15">#REF!</definedName>
    <definedName name="生产列6" localSheetId="16">#REF!</definedName>
    <definedName name="生产列6" localSheetId="12">#REF!</definedName>
    <definedName name="生产列6" localSheetId="13">#REF!</definedName>
    <definedName name="生产列6" localSheetId="7">#REF!</definedName>
    <definedName name="生产列6" localSheetId="6">#REF!</definedName>
    <definedName name="生产列6">#REF!</definedName>
    <definedName name="生产列7" localSheetId="24">#REF!</definedName>
    <definedName name="生产列7" localSheetId="26">#REF!</definedName>
    <definedName name="生产列7" localSheetId="15">#REF!</definedName>
    <definedName name="生产列7" localSheetId="16">#REF!</definedName>
    <definedName name="生产列7" localSheetId="12">#REF!</definedName>
    <definedName name="生产列7" localSheetId="13">#REF!</definedName>
    <definedName name="生产列7" localSheetId="7">#REF!</definedName>
    <definedName name="生产列7" localSheetId="6">#REF!</definedName>
    <definedName name="生产列7">#REF!</definedName>
    <definedName name="生产列8" localSheetId="24">#REF!</definedName>
    <definedName name="生产列8" localSheetId="26">#REF!</definedName>
    <definedName name="生产列8" localSheetId="15">#REF!</definedName>
    <definedName name="生产列8" localSheetId="16">#REF!</definedName>
    <definedName name="生产列8" localSheetId="12">#REF!</definedName>
    <definedName name="生产列8" localSheetId="13">#REF!</definedName>
    <definedName name="生产列8" localSheetId="7">#REF!</definedName>
    <definedName name="生产列8" localSheetId="6">#REF!</definedName>
    <definedName name="生产列8">#REF!</definedName>
    <definedName name="生产列9" localSheetId="24">#REF!</definedName>
    <definedName name="生产列9" localSheetId="26">#REF!</definedName>
    <definedName name="生产列9" localSheetId="15">#REF!</definedName>
    <definedName name="生产列9" localSheetId="16">#REF!</definedName>
    <definedName name="生产列9" localSheetId="12">#REF!</definedName>
    <definedName name="生产列9" localSheetId="13">#REF!</definedName>
    <definedName name="生产列9" localSheetId="7">#REF!</definedName>
    <definedName name="生产列9" localSheetId="6">#REF!</definedName>
    <definedName name="生产列9">#REF!</definedName>
    <definedName name="生产期" localSheetId="24">#REF!</definedName>
    <definedName name="生产期" localSheetId="26">#REF!</definedName>
    <definedName name="生产期" localSheetId="15">#REF!</definedName>
    <definedName name="生产期" localSheetId="16">#REF!</definedName>
    <definedName name="生产期" localSheetId="12">#REF!</definedName>
    <definedName name="生产期" localSheetId="13">#REF!</definedName>
    <definedName name="生产期" localSheetId="7">#REF!</definedName>
    <definedName name="生产期" localSheetId="6">#REF!</definedName>
    <definedName name="生产期">#REF!</definedName>
    <definedName name="生产期1" localSheetId="24">#REF!</definedName>
    <definedName name="生产期1" localSheetId="26">#REF!</definedName>
    <definedName name="生产期1" localSheetId="15">#REF!</definedName>
    <definedName name="生产期1" localSheetId="16">#REF!</definedName>
    <definedName name="生产期1" localSheetId="12">#REF!</definedName>
    <definedName name="生产期1" localSheetId="13">#REF!</definedName>
    <definedName name="生产期1" localSheetId="7">#REF!</definedName>
    <definedName name="生产期1" localSheetId="6">#REF!</definedName>
    <definedName name="生产期1">#REF!</definedName>
    <definedName name="生产期11" localSheetId="24">#REF!</definedName>
    <definedName name="生产期11" localSheetId="26">#REF!</definedName>
    <definedName name="生产期11" localSheetId="15">#REF!</definedName>
    <definedName name="生产期11" localSheetId="16">#REF!</definedName>
    <definedName name="生产期11" localSheetId="12">#REF!</definedName>
    <definedName name="生产期11" localSheetId="13">#REF!</definedName>
    <definedName name="生产期11" localSheetId="7">#REF!</definedName>
    <definedName name="生产期11" localSheetId="6">#REF!</definedName>
    <definedName name="生产期11">#REF!</definedName>
    <definedName name="生产期15" localSheetId="24">#REF!</definedName>
    <definedName name="生产期15" localSheetId="26">#REF!</definedName>
    <definedName name="生产期15" localSheetId="15">#REF!</definedName>
    <definedName name="生产期15" localSheetId="16">#REF!</definedName>
    <definedName name="生产期15" localSheetId="12">#REF!</definedName>
    <definedName name="生产期15" localSheetId="13">#REF!</definedName>
    <definedName name="生产期15" localSheetId="7">#REF!</definedName>
    <definedName name="生产期15" localSheetId="6">#REF!</definedName>
    <definedName name="生产期15">#REF!</definedName>
    <definedName name="生产期16" localSheetId="24">#REF!</definedName>
    <definedName name="生产期16" localSheetId="26">#REF!</definedName>
    <definedName name="生产期16" localSheetId="15">#REF!</definedName>
    <definedName name="生产期16" localSheetId="16">#REF!</definedName>
    <definedName name="生产期16" localSheetId="12">#REF!</definedName>
    <definedName name="生产期16" localSheetId="13">#REF!</definedName>
    <definedName name="生产期16" localSheetId="7">#REF!</definedName>
    <definedName name="生产期16" localSheetId="6">#REF!</definedName>
    <definedName name="生产期16">#REF!</definedName>
    <definedName name="生产期17" localSheetId="24">#REF!</definedName>
    <definedName name="生产期17" localSheetId="26">#REF!</definedName>
    <definedName name="生产期17" localSheetId="15">#REF!</definedName>
    <definedName name="生产期17" localSheetId="16">#REF!</definedName>
    <definedName name="生产期17" localSheetId="12">#REF!</definedName>
    <definedName name="生产期17" localSheetId="13">#REF!</definedName>
    <definedName name="生产期17" localSheetId="7">#REF!</definedName>
    <definedName name="生产期17" localSheetId="6">#REF!</definedName>
    <definedName name="生产期17">#REF!</definedName>
    <definedName name="生产期19" localSheetId="24">#REF!</definedName>
    <definedName name="生产期19" localSheetId="26">#REF!</definedName>
    <definedName name="生产期19" localSheetId="15">#REF!</definedName>
    <definedName name="生产期19" localSheetId="16">#REF!</definedName>
    <definedName name="生产期19" localSheetId="12">#REF!</definedName>
    <definedName name="生产期19" localSheetId="13">#REF!</definedName>
    <definedName name="生产期19" localSheetId="7">#REF!</definedName>
    <definedName name="生产期19" localSheetId="6">#REF!</definedName>
    <definedName name="生产期19">#REF!</definedName>
    <definedName name="生产期2" localSheetId="24">#REF!</definedName>
    <definedName name="生产期2" localSheetId="26">#REF!</definedName>
    <definedName name="生产期2" localSheetId="15">#REF!</definedName>
    <definedName name="生产期2" localSheetId="16">#REF!</definedName>
    <definedName name="生产期2" localSheetId="12">#REF!</definedName>
    <definedName name="生产期2" localSheetId="13">#REF!</definedName>
    <definedName name="生产期2" localSheetId="7">#REF!</definedName>
    <definedName name="生产期2" localSheetId="6">#REF!</definedName>
    <definedName name="生产期2">#REF!</definedName>
    <definedName name="生产期20" localSheetId="24">#REF!</definedName>
    <definedName name="生产期20" localSheetId="26">#REF!</definedName>
    <definedName name="生产期20" localSheetId="15">#REF!</definedName>
    <definedName name="生产期20" localSheetId="16">#REF!</definedName>
    <definedName name="生产期20" localSheetId="12">#REF!</definedName>
    <definedName name="生产期20" localSheetId="13">#REF!</definedName>
    <definedName name="生产期20" localSheetId="7">#REF!</definedName>
    <definedName name="生产期20" localSheetId="6">#REF!</definedName>
    <definedName name="生产期20">#REF!</definedName>
    <definedName name="生产期3" localSheetId="24">#REF!</definedName>
    <definedName name="生产期3" localSheetId="26">#REF!</definedName>
    <definedName name="生产期3" localSheetId="15">#REF!</definedName>
    <definedName name="生产期3" localSheetId="16">#REF!</definedName>
    <definedName name="生产期3" localSheetId="12">#REF!</definedName>
    <definedName name="生产期3" localSheetId="13">#REF!</definedName>
    <definedName name="生产期3" localSheetId="7">#REF!</definedName>
    <definedName name="生产期3" localSheetId="6">#REF!</definedName>
    <definedName name="生产期3">#REF!</definedName>
    <definedName name="生产期4" localSheetId="24">#REF!</definedName>
    <definedName name="生产期4" localSheetId="26">#REF!</definedName>
    <definedName name="生产期4" localSheetId="15">#REF!</definedName>
    <definedName name="生产期4" localSheetId="16">#REF!</definedName>
    <definedName name="生产期4" localSheetId="12">#REF!</definedName>
    <definedName name="生产期4" localSheetId="13">#REF!</definedName>
    <definedName name="生产期4" localSheetId="7">#REF!</definedName>
    <definedName name="生产期4" localSheetId="6">#REF!</definedName>
    <definedName name="生产期4">#REF!</definedName>
    <definedName name="生产期5" localSheetId="24">#REF!</definedName>
    <definedName name="生产期5" localSheetId="26">#REF!</definedName>
    <definedName name="生产期5" localSheetId="15">#REF!</definedName>
    <definedName name="生产期5" localSheetId="16">#REF!</definedName>
    <definedName name="生产期5" localSheetId="12">#REF!</definedName>
    <definedName name="生产期5" localSheetId="13">#REF!</definedName>
    <definedName name="生产期5" localSheetId="7">#REF!</definedName>
    <definedName name="生产期5" localSheetId="6">#REF!</definedName>
    <definedName name="生产期5">#REF!</definedName>
    <definedName name="生产期6" localSheetId="24">#REF!</definedName>
    <definedName name="生产期6" localSheetId="26">#REF!</definedName>
    <definedName name="生产期6" localSheetId="15">#REF!</definedName>
    <definedName name="生产期6" localSheetId="16">#REF!</definedName>
    <definedName name="生产期6" localSheetId="12">#REF!</definedName>
    <definedName name="生产期6" localSheetId="13">#REF!</definedName>
    <definedName name="生产期6" localSheetId="7">#REF!</definedName>
    <definedName name="生产期6" localSheetId="6">#REF!</definedName>
    <definedName name="生产期6">#REF!</definedName>
    <definedName name="生产期7" localSheetId="24">#REF!</definedName>
    <definedName name="生产期7" localSheetId="26">#REF!</definedName>
    <definedName name="生产期7" localSheetId="15">#REF!</definedName>
    <definedName name="生产期7" localSheetId="16">#REF!</definedName>
    <definedName name="生产期7" localSheetId="12">#REF!</definedName>
    <definedName name="生产期7" localSheetId="13">#REF!</definedName>
    <definedName name="生产期7" localSheetId="7">#REF!</definedName>
    <definedName name="生产期7" localSheetId="6">#REF!</definedName>
    <definedName name="生产期7">#REF!</definedName>
    <definedName name="生产期8" localSheetId="24">#REF!</definedName>
    <definedName name="生产期8" localSheetId="26">#REF!</definedName>
    <definedName name="生产期8" localSheetId="15">#REF!</definedName>
    <definedName name="生产期8" localSheetId="16">#REF!</definedName>
    <definedName name="生产期8" localSheetId="12">#REF!</definedName>
    <definedName name="生产期8" localSheetId="13">#REF!</definedName>
    <definedName name="生产期8" localSheetId="7">#REF!</definedName>
    <definedName name="生产期8" localSheetId="6">#REF!</definedName>
    <definedName name="生产期8">#REF!</definedName>
    <definedName name="生产期9" localSheetId="24">#REF!</definedName>
    <definedName name="生产期9" localSheetId="26">#REF!</definedName>
    <definedName name="生产期9" localSheetId="15">#REF!</definedName>
    <definedName name="生产期9" localSheetId="16">#REF!</definedName>
    <definedName name="生产期9" localSheetId="12">#REF!</definedName>
    <definedName name="生产期9" localSheetId="13">#REF!</definedName>
    <definedName name="生产期9" localSheetId="7">#REF!</definedName>
    <definedName name="生产期9" localSheetId="6">#REF!</definedName>
    <definedName name="生产期9">#REF!</definedName>
    <definedName name="体制上解" localSheetId="24">#REF!</definedName>
    <definedName name="体制上解" localSheetId="26">#REF!</definedName>
    <definedName name="体制上解" localSheetId="15">#REF!</definedName>
    <definedName name="体制上解" localSheetId="16">#REF!</definedName>
    <definedName name="体制上解" localSheetId="12">#REF!</definedName>
    <definedName name="体制上解" localSheetId="13">#REF!</definedName>
    <definedName name="体制上解" localSheetId="7">#REF!</definedName>
    <definedName name="体制上解" localSheetId="6">#REF!</definedName>
    <definedName name="体制上解">#REF!</definedName>
  </definedNames>
  <calcPr calcId="144525" fullPrecision="0"/>
</workbook>
</file>

<file path=xl/sharedStrings.xml><?xml version="1.0" encoding="utf-8"?>
<sst xmlns="http://schemas.openxmlformats.org/spreadsheetml/2006/main" count="2336" uniqueCount="1661">
  <si>
    <t>2017年度闽清县政府决算公开目录</t>
  </si>
  <si>
    <t>政府决算公开</t>
  </si>
  <si>
    <t>1、</t>
  </si>
  <si>
    <t>附表2-1：2017年度一般公共预算收入决算表</t>
  </si>
  <si>
    <t>省、市、县</t>
  </si>
  <si>
    <t>2、</t>
  </si>
  <si>
    <t>附表2-2：2017年度一般公共预算支出决算表</t>
  </si>
  <si>
    <t>3、</t>
  </si>
  <si>
    <t>附表2-3：2017年度本级一般公共预算收入决算表</t>
  </si>
  <si>
    <t>省、市</t>
  </si>
  <si>
    <t>4、</t>
  </si>
  <si>
    <t>附表2-4：2017年度本级一般公共预算支出决算表</t>
  </si>
  <si>
    <t>5、</t>
  </si>
  <si>
    <t>附表2-5：2017年度本级一般公共预算支出决算功能分类明细表</t>
  </si>
  <si>
    <t>6、</t>
  </si>
  <si>
    <t>附表2-6：2017年度本级一般公共预算支出经济分类决算表</t>
  </si>
  <si>
    <t>7、</t>
  </si>
  <si>
    <t>附表2-7：2017年度本级一般公共预算基本支出经济分类决算表</t>
  </si>
  <si>
    <t>8、</t>
  </si>
  <si>
    <t>附表2-8：2017年度本级一般公共预算对下税收返还和转移支付决算表</t>
  </si>
  <si>
    <t>9、</t>
  </si>
  <si>
    <t>附表2-9：2017年度本级一般公共预算“三公”经费支出决算情况表</t>
  </si>
  <si>
    <t>10、</t>
  </si>
  <si>
    <t>附表2-10：2017年度政府性基金预算收入决算表</t>
  </si>
  <si>
    <t>11、</t>
  </si>
  <si>
    <t>附表2-11：2017年度政府性基金预算支出决算表</t>
  </si>
  <si>
    <t>12、</t>
  </si>
  <si>
    <t>附表2-12：2017年度本级政府性基金预算收入决算表</t>
  </si>
  <si>
    <t>13、</t>
  </si>
  <si>
    <t>附表2-13：2017年度本级政府性基金预算支出决算表</t>
  </si>
  <si>
    <t>14、</t>
  </si>
  <si>
    <t>附表2-14：2017年度本级政府性基金对下转移支付决算表</t>
  </si>
  <si>
    <t>15、</t>
  </si>
  <si>
    <t>附表2-15：2017年度国有资本经营预算收入决算表</t>
  </si>
  <si>
    <t>16、</t>
  </si>
  <si>
    <t>附表2-16：2017年度国有资本经营预算支出决算表</t>
  </si>
  <si>
    <t>17、</t>
  </si>
  <si>
    <t>附表2-17：2017年度本级国有资本经营预算收入决算表</t>
  </si>
  <si>
    <t>18、</t>
  </si>
  <si>
    <t>附表2-18：2017年度本级国有资本经营预算支出决算表</t>
  </si>
  <si>
    <t>19、</t>
  </si>
  <si>
    <t>附表2-19：2017年度社会保险基金预算收入决算表</t>
  </si>
  <si>
    <t>20、</t>
  </si>
  <si>
    <t>附表2-20：2017年度社会保险基金预算支出决算表</t>
  </si>
  <si>
    <t>21、</t>
  </si>
  <si>
    <t>附表2-21：2017年度本级社会保险基金预算收入决算表</t>
  </si>
  <si>
    <t>22、</t>
  </si>
  <si>
    <t>附表2-22：2017年度本级社会保险基金预算支出决算表</t>
  </si>
  <si>
    <t>政府债务公开</t>
  </si>
  <si>
    <t>附表5-1：2017年度政府一般债务余额和限额情况表</t>
  </si>
  <si>
    <t>附表5-2：2017年度本级政府一般债务余额和限额情况表</t>
  </si>
  <si>
    <t>附表5-3：2017年度政府专项债务余额和限额情况表</t>
  </si>
  <si>
    <t>附表5-4：2017年度本级政府专项债务余额和限额情况表</t>
  </si>
  <si>
    <t>2017年度闽清县一般公共预算收入决算表</t>
  </si>
  <si>
    <t>单位：万元</t>
  </si>
  <si>
    <t>预算科目</t>
  </si>
  <si>
    <t>调整预算数</t>
  </si>
  <si>
    <t>决算数</t>
  </si>
  <si>
    <t>决算数为预算数的%</t>
  </si>
  <si>
    <t>决算数为上年决算数的%</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</si>
  <si>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</si>
  <si>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</si>
  <si>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</si>
  <si>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</si>
  <si>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</si>
  <si>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</si>
  <si>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</si>
  <si>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</si>
  <si>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</si>
  <si>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</si>
  <si>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</si>
  <si>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</si>
  <si>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</si>
  <si>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</si>
  <si>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</si>
  <si>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</si>
  <si>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</si>
  <si>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</si>
  <si>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</si>
  <si>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</si>
  <si>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</si>
  <si>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t xml:space="preserve">    捐赠收入</t>
  </si>
  <si>
    <t xml:space="preserve">    政府住房基金收入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</si>
  <si>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</si>
  <si>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</si>
  <si>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</si>
  <si>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</si>
  <si>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</si>
  <si>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</si>
  <si>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</si>
  <si>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</si>
  <si>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</si>
  <si>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</si>
  <si>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</si>
  <si>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</si>
  <si>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</si>
  <si>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</si>
  <si>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2017年度闽清县一般公共预算支出决算表</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</si>
  <si>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</si>
  <si>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</si>
  <si>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</si>
  <si>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</si>
  <si>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</si>
  <si>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</si>
  <si>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</si>
  <si>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</si>
  <si>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</si>
  <si>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</si>
  <si>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</si>
  <si>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</si>
  <si>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</si>
  <si>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</si>
  <si>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</si>
  <si>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</si>
  <si>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</si>
  <si>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</si>
  <si>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</si>
  <si>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</si>
  <si>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</si>
  <si>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</si>
  <si>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</si>
  <si>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</si>
  <si>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</si>
  <si>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</si>
  <si>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</si>
  <si>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</si>
  <si>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</si>
  <si>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</si>
  <si>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</si>
  <si>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</si>
  <si>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</si>
  <si>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</si>
  <si>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</si>
  <si>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</si>
  <si>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</si>
  <si>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r>
      <rPr>
        <sz val="16"/>
        <rFont val="方正小标宋_GBK"/>
        <charset val="134"/>
      </rPr>
      <t>××年度本级一般公共预算收入决算表（</t>
    </r>
    <r>
      <rPr>
        <b/>
        <sz val="16"/>
        <rFont val="方正小标宋_GBK"/>
        <charset val="134"/>
      </rPr>
      <t>本表省市填报，县区空表</t>
    </r>
    <r>
      <rPr>
        <sz val="16"/>
        <rFont val="方正小标宋_GBK"/>
        <charset val="134"/>
      </rPr>
      <t>）</t>
    </r>
  </si>
  <si>
    <t>　　营业税</t>
  </si>
  <si>
    <t xml:space="preserve">    消费税</t>
  </si>
  <si>
    <t xml:space="preserve">    上解收入</t>
  </si>
  <si>
    <t>2017年度闽清本级一般公共预算支出决算功能分类明细表</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</si>
  <si>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</si>
  <si>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</si>
  <si>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</si>
  <si>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</si>
  <si>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</si>
  <si>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</si>
  <si>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</si>
  <si>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</si>
  <si>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</si>
  <si>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</si>
  <si>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</si>
  <si>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</si>
  <si>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</si>
  <si>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</si>
  <si>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</si>
  <si>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</si>
  <si>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</si>
  <si>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</si>
  <si>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</si>
  <si>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</si>
  <si>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</si>
  <si>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</si>
  <si>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</si>
  <si>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</si>
  <si>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</si>
  <si>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</si>
  <si>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</si>
  <si>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</si>
  <si>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</si>
  <si>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</si>
  <si>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</si>
  <si>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</si>
  <si>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</si>
  <si>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</si>
  <si>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</si>
  <si>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</si>
  <si>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</si>
  <si>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</si>
  <si>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</si>
  <si>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</si>
  <si>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</si>
  <si>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</si>
  <si>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</si>
  <si>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</si>
  <si>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</si>
  <si>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</si>
  <si>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</si>
  <si>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</si>
  <si>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</si>
  <si>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</si>
  <si>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</si>
  <si>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</si>
  <si>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</si>
  <si>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</si>
  <si>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</si>
  <si>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</si>
  <si>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</si>
  <si>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</si>
  <si>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</si>
  <si>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</si>
  <si>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</si>
  <si>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</si>
  <si>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</si>
  <si>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</si>
  <si>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</si>
  <si>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</si>
  <si>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</si>
  <si>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</si>
  <si>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</si>
  <si>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</si>
  <si>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</si>
  <si>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</si>
  <si>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</si>
  <si>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</si>
  <si>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</si>
  <si>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</si>
  <si>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</si>
  <si>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</si>
  <si>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</si>
  <si>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</si>
  <si>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</si>
  <si>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</si>
  <si>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</si>
  <si>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</si>
  <si>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</si>
  <si>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</si>
  <si>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</si>
  <si>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</si>
  <si>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</si>
  <si>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</si>
  <si>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</si>
  <si>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</si>
  <si>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</si>
  <si>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</si>
  <si>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</si>
  <si>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</si>
  <si>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</si>
  <si>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</si>
  <si>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</si>
  <si>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</si>
  <si>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</si>
  <si>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</si>
  <si>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</si>
  <si>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</si>
  <si>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</si>
  <si>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</si>
  <si>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</si>
  <si>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</si>
  <si>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</si>
  <si>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</si>
  <si>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</si>
  <si>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</si>
  <si>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</si>
  <si>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</si>
  <si>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</si>
  <si>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</si>
  <si>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</si>
  <si>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</si>
  <si>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</si>
  <si>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</si>
  <si>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</si>
  <si>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</si>
  <si>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</si>
  <si>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</si>
  <si>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</si>
  <si>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</si>
  <si>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</si>
  <si>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</si>
  <si>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</si>
  <si>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</si>
  <si>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</si>
  <si>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</si>
  <si>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</si>
  <si>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</si>
  <si>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</si>
  <si>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</si>
  <si>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</si>
  <si>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</si>
  <si>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</si>
  <si>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</si>
  <si>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</si>
  <si>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</si>
  <si>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</si>
  <si>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</si>
  <si>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</si>
  <si>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</si>
  <si>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</si>
  <si>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</si>
  <si>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</si>
  <si>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</si>
  <si>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</si>
  <si>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</si>
  <si>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</si>
  <si>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</si>
  <si>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</si>
  <si>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</si>
  <si>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</si>
  <si>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</si>
  <si>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</si>
  <si>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</si>
  <si>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</si>
  <si>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</si>
  <si>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</si>
  <si>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</si>
  <si>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</si>
  <si>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</si>
  <si>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</si>
  <si>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</si>
  <si>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</si>
  <si>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</si>
  <si>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</si>
  <si>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</si>
  <si>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</si>
  <si>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</si>
  <si>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</si>
  <si>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</si>
  <si>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</si>
  <si>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</si>
  <si>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</si>
  <si>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</si>
  <si>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</si>
  <si>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</si>
  <si>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</si>
  <si>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</si>
  <si>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</si>
  <si>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</si>
  <si>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</si>
  <si>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</si>
  <si>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</si>
  <si>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</si>
  <si>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</si>
  <si>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</si>
  <si>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</si>
  <si>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</si>
  <si>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</si>
  <si>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</si>
  <si>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</si>
  <si>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</si>
  <si>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</si>
  <si>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</si>
  <si>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</si>
  <si>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</si>
  <si>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</si>
  <si>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</si>
  <si>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</si>
  <si>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</si>
  <si>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</si>
  <si>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</si>
  <si>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</si>
  <si>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</si>
  <si>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</si>
  <si>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</si>
  <si>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</si>
  <si>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</si>
  <si>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</si>
  <si>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</si>
  <si>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</si>
  <si>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</si>
  <si>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</si>
  <si>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</si>
  <si>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</si>
  <si>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</si>
  <si>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</si>
  <si>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</si>
  <si>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</si>
  <si>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</si>
  <si>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</si>
  <si>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</si>
  <si>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</si>
  <si>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</si>
  <si>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</si>
  <si>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</si>
  <si>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</si>
  <si>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</si>
  <si>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</si>
  <si>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</si>
  <si>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</si>
  <si>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</si>
  <si>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</si>
  <si>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</si>
  <si>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</si>
  <si>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</si>
  <si>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</si>
  <si>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</si>
  <si>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</si>
  <si>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</si>
  <si>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</si>
  <si>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</si>
  <si>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</si>
  <si>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</si>
  <si>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</si>
  <si>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</si>
  <si>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</si>
  <si>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</si>
  <si>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</si>
  <si>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</si>
  <si>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</si>
  <si>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</si>
  <si>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</si>
  <si>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</si>
  <si>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</si>
  <si>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</si>
  <si>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</si>
  <si>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</si>
  <si>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</si>
  <si>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</si>
  <si>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</si>
  <si>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</si>
  <si>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</si>
  <si>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</si>
  <si>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</si>
  <si>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</si>
  <si>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</si>
  <si>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</si>
  <si>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</si>
  <si>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</si>
  <si>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</si>
  <si>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</si>
  <si>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</si>
  <si>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</si>
  <si>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</si>
  <si>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</si>
  <si>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</si>
  <si>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</si>
  <si>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</si>
  <si>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</si>
  <si>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</si>
  <si>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</si>
  <si>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</si>
  <si>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</si>
  <si>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</si>
  <si>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</si>
  <si>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</si>
  <si>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</si>
  <si>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</si>
  <si>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</si>
  <si>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</si>
  <si>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</si>
  <si>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</si>
  <si>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</si>
  <si>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</si>
  <si>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</si>
  <si>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</si>
  <si>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</si>
  <si>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</si>
  <si>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</si>
  <si>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</si>
  <si>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</si>
  <si>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</si>
  <si>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</si>
  <si>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</si>
  <si>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</si>
  <si>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</si>
  <si>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</si>
  <si>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</si>
  <si>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</si>
  <si>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</si>
  <si>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</si>
  <si>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</si>
  <si>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</si>
  <si>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</si>
  <si>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</si>
  <si>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</si>
  <si>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</si>
  <si>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</si>
  <si>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</si>
  <si>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</si>
  <si>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</si>
  <si>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</si>
  <si>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</si>
  <si>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</si>
  <si>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</si>
  <si>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</si>
  <si>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</si>
  <si>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</si>
  <si>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</si>
  <si>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</si>
  <si>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</si>
  <si>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</si>
  <si>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</si>
  <si>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</si>
  <si>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</si>
  <si>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</si>
  <si>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</si>
  <si>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</si>
  <si>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</si>
  <si>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</si>
  <si>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</si>
  <si>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</si>
  <si>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</si>
  <si>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</si>
  <si>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</si>
  <si>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</si>
  <si>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</si>
  <si>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</si>
  <si>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</si>
  <si>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</si>
  <si>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</si>
  <si>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</si>
  <si>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</si>
  <si>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</si>
  <si>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</si>
  <si>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</si>
  <si>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</si>
  <si>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</si>
  <si>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</si>
  <si>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</si>
  <si>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</si>
  <si>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</si>
  <si>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</si>
  <si>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</si>
  <si>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</si>
  <si>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</si>
  <si>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</si>
  <si>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</si>
  <si>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</si>
  <si>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</si>
  <si>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</si>
  <si>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</si>
  <si>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</si>
  <si>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</si>
  <si>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</si>
  <si>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</si>
  <si>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</si>
  <si>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</si>
  <si>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</si>
  <si>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</si>
  <si>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</si>
  <si>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</si>
  <si>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</si>
  <si>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</si>
  <si>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</si>
  <si>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</si>
  <si>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</si>
  <si>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</si>
  <si>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</si>
  <si>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</si>
  <si>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</si>
  <si>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</si>
  <si>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</si>
  <si>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</si>
  <si>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</si>
  <si>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</si>
  <si>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</si>
  <si>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</si>
  <si>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</si>
  <si>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</si>
  <si>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</si>
  <si>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</si>
  <si>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</si>
  <si>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</si>
  <si>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</si>
  <si>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</si>
  <si>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</si>
  <si>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</si>
  <si>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</si>
  <si>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</si>
  <si>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</si>
  <si>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</si>
  <si>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</si>
  <si>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</si>
  <si>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</si>
  <si>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</si>
  <si>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</si>
  <si>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</si>
  <si>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</si>
  <si>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</si>
  <si>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</si>
  <si>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</si>
  <si>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</si>
  <si>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</si>
  <si>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</si>
  <si>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</si>
  <si>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</si>
  <si>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</si>
  <si>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</si>
  <si>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</si>
  <si>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</si>
  <si>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</si>
  <si>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</si>
  <si>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</si>
  <si>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</si>
  <si>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</si>
  <si>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</si>
  <si>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</si>
  <si>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</si>
  <si>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</si>
  <si>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</si>
  <si>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</si>
  <si>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</si>
  <si>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</si>
  <si>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</si>
  <si>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</si>
  <si>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</si>
  <si>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</si>
  <si>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</si>
  <si>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</si>
  <si>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</si>
  <si>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</si>
  <si>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</si>
  <si>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</si>
  <si>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</si>
  <si>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</si>
  <si>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</si>
  <si>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</si>
  <si>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</si>
  <si>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</si>
  <si>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</si>
  <si>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</si>
  <si>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</si>
  <si>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</si>
  <si>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</si>
  <si>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</si>
  <si>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</si>
  <si>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</si>
  <si>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</si>
  <si>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</si>
  <si>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</si>
  <si>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</si>
  <si>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</si>
  <si>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</si>
  <si>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</si>
  <si>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</si>
  <si>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</si>
  <si>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</si>
  <si>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</si>
  <si>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</si>
  <si>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</si>
  <si>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</si>
  <si>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</si>
  <si>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</si>
  <si>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</si>
  <si>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</si>
  <si>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</si>
  <si>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</si>
  <si>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</si>
  <si>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</si>
  <si>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</si>
  <si>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</si>
  <si>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</si>
  <si>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</si>
  <si>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</si>
  <si>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</si>
  <si>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</si>
  <si>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</si>
  <si>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</si>
  <si>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</si>
  <si>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</si>
  <si>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</si>
  <si>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</si>
  <si>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</si>
  <si>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</si>
  <si>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</si>
  <si>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</si>
  <si>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</si>
  <si>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</si>
  <si>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</si>
  <si>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</si>
  <si>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</si>
  <si>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</si>
  <si>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</si>
  <si>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</si>
  <si>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</si>
  <si>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</si>
  <si>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</si>
  <si>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</si>
  <si>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</si>
  <si>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</si>
  <si>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</si>
  <si>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</si>
  <si>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</si>
  <si>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</si>
  <si>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</si>
  <si>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</si>
  <si>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</si>
  <si>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</si>
  <si>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</si>
  <si>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</si>
  <si>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</si>
  <si>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</si>
  <si>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</si>
  <si>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</si>
  <si>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</si>
  <si>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</si>
  <si>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</si>
  <si>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</si>
  <si>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</si>
  <si>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</si>
  <si>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</si>
  <si>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</si>
  <si>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</si>
  <si>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</si>
  <si>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</si>
  <si>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</si>
  <si>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</si>
  <si>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</si>
  <si>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</si>
  <si>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</si>
  <si>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</si>
  <si>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</si>
  <si>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</si>
  <si>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</si>
  <si>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</si>
  <si>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</si>
  <si>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</si>
  <si>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</si>
  <si>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</si>
  <si>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</si>
  <si>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</si>
  <si>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</si>
  <si>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</si>
  <si>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</si>
  <si>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</si>
  <si>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</si>
  <si>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</si>
  <si>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</si>
  <si>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</si>
  <si>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</si>
  <si>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</si>
  <si>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</si>
  <si>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</si>
  <si>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</si>
  <si>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</si>
  <si>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</si>
  <si>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</si>
  <si>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</si>
  <si>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</si>
  <si>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</si>
  <si>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</si>
  <si>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</si>
  <si>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</si>
  <si>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</si>
  <si>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</si>
  <si>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</si>
  <si>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</si>
  <si>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</si>
  <si>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</si>
  <si>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</si>
  <si>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</si>
  <si>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</si>
  <si>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</si>
  <si>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</si>
  <si>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</si>
  <si>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</si>
  <si>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</si>
  <si>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</si>
  <si>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</si>
  <si>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</si>
  <si>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</si>
  <si>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</si>
  <si>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</si>
  <si>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</si>
  <si>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</si>
  <si>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</si>
  <si>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</si>
  <si>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</si>
  <si>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</si>
  <si>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</si>
  <si>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</si>
  <si>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</si>
  <si>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</si>
  <si>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</si>
  <si>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</si>
  <si>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</si>
  <si>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</si>
  <si>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</si>
  <si>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</si>
  <si>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</si>
  <si>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</si>
  <si>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</si>
  <si>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</si>
  <si>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</si>
  <si>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</si>
  <si>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</si>
  <si>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</si>
  <si>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</si>
  <si>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</si>
  <si>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</si>
  <si>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</si>
  <si>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</si>
  <si>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</si>
  <si>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</si>
  <si>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</si>
  <si>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</si>
  <si>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</si>
  <si>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</si>
  <si>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</si>
  <si>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</si>
  <si>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</si>
  <si>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</si>
  <si>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</si>
  <si>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</si>
  <si>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</si>
  <si>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</si>
  <si>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</si>
  <si>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</si>
  <si>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</si>
  <si>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</si>
  <si>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</si>
  <si>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</si>
  <si>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</si>
  <si>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</si>
  <si>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</si>
  <si>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</si>
  <si>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</si>
  <si>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</si>
  <si>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</si>
  <si>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</si>
  <si>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</si>
  <si>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</si>
  <si>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</si>
  <si>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</si>
  <si>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</si>
  <si>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</si>
  <si>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</si>
  <si>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</si>
  <si>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</si>
  <si>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</si>
  <si>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</si>
  <si>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</si>
  <si>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</si>
  <si>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</si>
  <si>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</si>
  <si>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</si>
  <si>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</si>
  <si>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</si>
  <si>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</si>
  <si>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</si>
  <si>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</si>
  <si>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</si>
  <si>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</si>
  <si>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</si>
  <si>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</si>
  <si>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</si>
  <si>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</si>
  <si>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</si>
  <si>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</si>
  <si>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</si>
  <si>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</si>
  <si>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</si>
  <si>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</si>
  <si>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</si>
  <si>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</si>
  <si>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</si>
  <si>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</si>
  <si>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</si>
  <si>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</si>
  <si>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</si>
  <si>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</si>
  <si>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</si>
  <si>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</si>
  <si>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</si>
  <si>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</si>
  <si>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</si>
  <si>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</si>
  <si>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</si>
  <si>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</si>
  <si>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</si>
  <si>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</si>
  <si>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</si>
  <si>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</si>
  <si>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</si>
  <si>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</si>
  <si>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</si>
  <si>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</si>
  <si>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</si>
  <si>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</si>
  <si>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</si>
  <si>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</si>
  <si>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</si>
  <si>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</si>
  <si>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</si>
  <si>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</si>
  <si>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</si>
  <si>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</si>
  <si>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</si>
  <si>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</si>
  <si>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</si>
  <si>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</si>
  <si>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</si>
  <si>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</si>
  <si>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</si>
  <si>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</si>
  <si>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</si>
  <si>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</si>
  <si>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</si>
  <si>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</si>
  <si>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</si>
  <si>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</si>
  <si>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</si>
  <si>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</si>
  <si>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</si>
  <si>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</si>
  <si>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</si>
  <si>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</si>
  <si>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</si>
  <si>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</si>
  <si>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</si>
  <si>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</si>
  <si>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</si>
  <si>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</si>
  <si>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</si>
  <si>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</si>
  <si>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</si>
  <si>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</si>
  <si>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</si>
  <si>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</si>
  <si>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</si>
  <si>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</si>
  <si>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</si>
  <si>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</si>
  <si>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</si>
  <si>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</si>
  <si>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</si>
  <si>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</si>
  <si>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</si>
  <si>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</si>
  <si>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</si>
  <si>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</si>
  <si>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</si>
  <si>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</si>
  <si>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</si>
  <si>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</si>
  <si>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</si>
  <si>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</si>
  <si>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</si>
  <si>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</si>
  <si>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</si>
  <si>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</si>
  <si>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</si>
  <si>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</si>
  <si>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</si>
  <si>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</si>
  <si>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</si>
  <si>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</si>
  <si>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</si>
  <si>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</si>
  <si>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</si>
  <si>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</si>
  <si>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</si>
  <si>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</si>
  <si>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</si>
  <si>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</si>
  <si>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</si>
  <si>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</si>
  <si>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</si>
  <si>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</si>
  <si>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</si>
  <si>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</si>
  <si>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</si>
  <si>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</si>
  <si>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</si>
  <si>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</si>
  <si>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</si>
  <si>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</si>
  <si>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</si>
  <si>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</si>
  <si>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</si>
  <si>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</si>
  <si>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</si>
  <si>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</si>
  <si>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</si>
  <si>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</si>
  <si>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</si>
  <si>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</si>
  <si>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</si>
  <si>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</si>
  <si>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</si>
  <si>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</si>
  <si>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</si>
  <si>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</si>
  <si>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</si>
  <si>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</si>
  <si>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</si>
  <si>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</si>
  <si>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</si>
  <si>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</si>
  <si>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</si>
  <si>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</si>
  <si>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</si>
  <si>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</si>
  <si>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</si>
  <si>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</si>
  <si>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</si>
  <si>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</si>
  <si>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</si>
  <si>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</si>
  <si>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</si>
  <si>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</si>
  <si>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</si>
  <si>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</si>
  <si>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</si>
  <si>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</si>
  <si>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</si>
  <si>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</si>
  <si>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</si>
  <si>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</si>
  <si>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</si>
  <si>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</si>
  <si>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</si>
  <si>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</si>
  <si>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</si>
  <si>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</si>
  <si>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</si>
  <si>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</si>
  <si>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</si>
  <si>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</si>
  <si>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</si>
  <si>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</si>
  <si>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</si>
  <si>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</si>
  <si>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</si>
  <si>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</si>
  <si>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</si>
  <si>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</si>
  <si>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</si>
  <si>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</si>
  <si>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</si>
  <si>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</si>
  <si>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</si>
  <si>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</si>
  <si>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</si>
  <si>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</si>
  <si>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</si>
  <si>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</si>
  <si>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</si>
  <si>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</si>
  <si>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</si>
  <si>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</si>
  <si>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</si>
  <si>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</si>
  <si>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</si>
  <si>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</si>
  <si>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</si>
  <si>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</si>
  <si>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</si>
  <si>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</si>
  <si>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</si>
  <si>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</si>
  <si>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</si>
  <si>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</si>
  <si>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</si>
  <si>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</si>
  <si>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</si>
  <si>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</si>
  <si>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</si>
  <si>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</si>
  <si>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</si>
  <si>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</si>
  <si>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</si>
  <si>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</si>
  <si>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</si>
  <si>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</si>
  <si>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</si>
  <si>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</si>
  <si>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</si>
  <si>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</si>
  <si>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</si>
  <si>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</si>
  <si>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</si>
  <si>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</si>
  <si>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</si>
  <si>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</si>
  <si>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</si>
  <si>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</si>
  <si>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</si>
  <si>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</si>
  <si>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</si>
  <si>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</si>
  <si>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</si>
  <si>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</si>
  <si>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</si>
  <si>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</si>
  <si>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</si>
  <si>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</si>
  <si>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</si>
  <si>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</si>
  <si>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</si>
  <si>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</si>
  <si>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</si>
  <si>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</si>
  <si>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</si>
  <si>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</si>
  <si>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</si>
  <si>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</si>
  <si>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</si>
  <si>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</si>
  <si>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</si>
  <si>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</si>
  <si>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</si>
  <si>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</si>
  <si>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</si>
  <si>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</si>
  <si>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</si>
  <si>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</si>
  <si>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</si>
  <si>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</si>
  <si>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</si>
  <si>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</si>
  <si>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</si>
  <si>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</si>
  <si>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</si>
  <si>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</si>
  <si>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</si>
  <si>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</si>
  <si>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</si>
  <si>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</si>
  <si>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</si>
  <si>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</si>
  <si>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</si>
  <si>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</si>
  <si>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</si>
  <si>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</si>
  <si>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</si>
  <si>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</si>
  <si>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</si>
  <si>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</si>
  <si>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</si>
  <si>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</si>
  <si>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</si>
  <si>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</si>
  <si>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</si>
  <si>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</si>
  <si>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</si>
  <si>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</si>
  <si>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</si>
  <si>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</si>
  <si>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</si>
  <si>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</si>
  <si>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</si>
  <si>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</si>
  <si>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</si>
  <si>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</si>
  <si>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</si>
  <si>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</si>
  <si>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</si>
  <si>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</si>
  <si>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</si>
  <si>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</si>
  <si>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</si>
  <si>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</si>
  <si>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</si>
  <si>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</si>
  <si>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</si>
  <si>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</si>
  <si>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</si>
  <si>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</si>
  <si>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</si>
  <si>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</si>
  <si>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</si>
  <si>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</si>
  <si>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</si>
  <si>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</si>
  <si>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</si>
  <si>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</si>
  <si>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</si>
  <si>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</si>
  <si>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</si>
  <si>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</si>
  <si>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</si>
  <si>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</si>
  <si>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</si>
  <si>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</si>
  <si>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</si>
  <si>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</si>
  <si>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</si>
  <si>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</si>
  <si>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</si>
  <si>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</si>
  <si>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</si>
  <si>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</si>
  <si>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</si>
  <si>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</si>
  <si>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</si>
  <si>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</si>
  <si>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</si>
  <si>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</si>
  <si>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</si>
  <si>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</si>
  <si>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</si>
  <si>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</si>
  <si>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</si>
  <si>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</si>
  <si>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</si>
  <si>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</si>
  <si>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</si>
  <si>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</si>
  <si>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</si>
  <si>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</si>
  <si>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</si>
  <si>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</si>
  <si>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</si>
  <si>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</si>
  <si>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</si>
  <si>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</si>
  <si>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</si>
  <si>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</si>
  <si>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</si>
  <si>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</si>
  <si>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</si>
  <si>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</si>
  <si>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</si>
  <si>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</si>
  <si>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</si>
  <si>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</si>
  <si>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</si>
  <si>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</si>
  <si>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</si>
  <si>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</si>
  <si>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</si>
  <si>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</si>
  <si>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</si>
  <si>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</si>
  <si>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</si>
  <si>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</si>
  <si>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</si>
  <si>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</si>
  <si>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</si>
  <si>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</si>
  <si>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</si>
  <si>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</si>
  <si>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</si>
  <si>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</si>
  <si>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</si>
  <si>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</si>
  <si>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备注：决算数为上年决算数比较大的原因是上年未安排该项目资金或上年项目资金很小。</t>
  </si>
  <si>
    <t>2017年度闽清县本级一般公共预算支出经济分类决算表（试编）</t>
  </si>
  <si>
    <t>预算数</t>
  </si>
  <si>
    <t>决算数（试编）</t>
  </si>
  <si>
    <t>合  计</t>
  </si>
  <si>
    <t>一、机关工资福利支出</t>
  </si>
  <si>
    <t>二、商品和服务支出</t>
  </si>
  <si>
    <t>三、对个人和家庭的补助</t>
  </si>
  <si>
    <t>四、对企事业单位的补贴</t>
  </si>
  <si>
    <t>五、转移性支出</t>
  </si>
  <si>
    <t>六、债务利息支出</t>
  </si>
  <si>
    <t>七、基本建设支出</t>
  </si>
  <si>
    <t>八、其他资本性支出</t>
  </si>
  <si>
    <t>九、其他支出</t>
  </si>
  <si>
    <t>备注：1.2017年决算仍按照旧版经济分类科目公开，2018年以后决算按照新版经济分类科目公开。2017年度一般公共预算支出经济分类决算表为试编，科目与上年度不同，不做对比。2.本表预算数为年初报人大批准预算数，由于部分支出年初预算尚未细化调整，因此决算与预算差异较大。</t>
  </si>
  <si>
    <t>2017年度闽清县本级一般公共预算基本支出经济分类决算表（试编）</t>
  </si>
  <si>
    <t>项     目</t>
  </si>
  <si>
    <t>合    计</t>
  </si>
  <si>
    <t>工资福利支出</t>
  </si>
  <si>
    <t xml:space="preserve">    基本工资</t>
  </si>
  <si>
    <t xml:space="preserve">    津贴补贴</t>
  </si>
  <si>
    <t xml:space="preserve">    奖金</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</si>
  <si>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</si>
  <si>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</si>
  <si>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</si>
  <si>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</si>
  <si>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</si>
  <si>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</si>
  <si>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</si>
  <si>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</si>
  <si>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</si>
  <si>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</si>
  <si>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</si>
  <si>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</si>
  <si>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</si>
  <si>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</si>
  <si>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</si>
  <si>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</si>
  <si>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</si>
  <si>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 </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</si>
  <si>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</si>
  <si>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</si>
  <si>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</si>
  <si>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</si>
  <si>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</si>
  <si>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</si>
  <si>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</si>
  <si>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</si>
  <si>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</si>
  <si>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</si>
  <si>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</si>
  <si>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</si>
  <si>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</si>
  <si>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</si>
  <si>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</si>
  <si>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</si>
  <si>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</si>
  <si>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</si>
  <si>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</si>
  <si>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</si>
  <si>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</si>
  <si>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</si>
  <si>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</si>
  <si>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</si>
  <si>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</si>
  <si>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</si>
  <si>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</si>
  <si>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采暖补贴</t>
  </si>
  <si>
    <t xml:space="preserve">    物业服务补贴</t>
  </si>
  <si>
    <t xml:space="preserve">    其他对个人和家庭的补助支出</t>
  </si>
  <si>
    <t>对企事业单位的补贴</t>
  </si>
  <si>
    <t xml:space="preserve">    企业政策性补贴</t>
  </si>
  <si>
    <t xml:space="preserve">    事业单位补贴</t>
  </si>
  <si>
    <t xml:space="preserve">    财政贴息</t>
  </si>
  <si>
    <t xml:space="preserve">    其他对企事业单位的补贴</t>
  </si>
  <si>
    <t xml:space="preserve">    不同级政府间转移性支出</t>
  </si>
  <si>
    <t xml:space="preserve">    同级政府间转移性支出</t>
  </si>
  <si>
    <t>债务利息支出</t>
  </si>
  <si>
    <t xml:space="preserve">    国内债务付息</t>
  </si>
  <si>
    <t xml:space="preserve">    国外债务付息</t>
  </si>
  <si>
    <t>基本建设支出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</si>
  <si>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</si>
  <si>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</si>
  <si>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</si>
  <si>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</si>
  <si>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</si>
  <si>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</si>
  <si>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</si>
  <si>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</si>
  <si>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 xml:space="preserve">    其他交通工具购置</t>
  </si>
  <si>
    <t xml:space="preserve">    其他基本建设支出</t>
  </si>
  <si>
    <t>其他资本性支出</t>
  </si>
  <si>
    <t xml:space="preserve">    土地补偿</t>
  </si>
  <si>
    <t xml:space="preserve">    安置补助</t>
  </si>
  <si>
    <t xml:space="preserve">    地上附着物和青苗补偿</t>
  </si>
  <si>
    <t xml:space="preserve">    拆迁补偿</t>
  </si>
  <si>
    <t xml:space="preserve">    产权参股</t>
  </si>
  <si>
    <t xml:space="preserve">    其他资本性支出</t>
  </si>
  <si>
    <t>其他支出</t>
  </si>
  <si>
    <t xml:space="preserve">    预备费</t>
  </si>
  <si>
    <t xml:space="preserve">    预留</t>
  </si>
  <si>
    <t xml:space="preserve">    补充全国社会保障基金</t>
  </si>
  <si>
    <t xml:space="preserve">    对社会保险基金补助</t>
  </si>
  <si>
    <t xml:space="preserve">    赠与</t>
  </si>
  <si>
    <t xml:space="preserve">    贷款转贷</t>
  </si>
  <si>
    <t>备注：1.2017年决算仍按照旧版经济分类科目公开，2018年以后决算按照新版经济分类科目公开。2017年度一般公共预算支出经济分类决算表为试编，科目与上年度不同，不做对比。2.本表预算数为年初报人大批准预算数，由于部分支出年初预算尚未细化调整，因此决算与预算差异较大。3.按照保密相关规定，涉密支出不予公开，因此部分支出科目金额不等于下一级支出科目金额汇总。</t>
  </si>
  <si>
    <t>2017年度一般公共预算对下专项转移支付决算表</t>
  </si>
  <si>
    <t>项  目</t>
  </si>
  <si>
    <t>合计</t>
  </si>
  <si>
    <t>梅城镇</t>
  </si>
  <si>
    <t>梅溪镇</t>
  </si>
  <si>
    <t>云龙乡</t>
  </si>
  <si>
    <t>白樟镇</t>
  </si>
  <si>
    <t>金沙镇</t>
  </si>
  <si>
    <t>白中镇</t>
  </si>
  <si>
    <t>池园镇</t>
  </si>
  <si>
    <t>上莲乡</t>
  </si>
  <si>
    <t>坂东镇</t>
  </si>
  <si>
    <t>三溪乡</t>
  </si>
  <si>
    <t>塔庄镇</t>
  </si>
  <si>
    <t>省璜镇</t>
  </si>
  <si>
    <t>雄江镇</t>
  </si>
  <si>
    <t>桔林乡</t>
  </si>
  <si>
    <t>东桥镇</t>
  </si>
  <si>
    <t>下祝乡</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</si>
  <si>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</si>
  <si>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</si>
  <si>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</si>
  <si>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</si>
  <si>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</si>
  <si>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</si>
  <si>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</si>
  <si>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</si>
  <si>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</si>
  <si>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</si>
  <si>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</si>
  <si>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</si>
  <si>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</si>
  <si>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</si>
  <si>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</si>
  <si>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15.金融支出</t>
  </si>
  <si>
    <t>16.国土海洋气象等支出</t>
  </si>
  <si>
    <t>17.住房保障支出</t>
  </si>
  <si>
    <t>18.粮油物资储备支出</t>
  </si>
  <si>
    <t>19.其他支出</t>
  </si>
  <si>
    <t>2017年度闽清县本级一般公共预算“三公”经费支出决算情况表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</si>
  <si>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</si>
  <si>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</si>
  <si>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</si>
  <si>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</si>
  <si>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</si>
  <si>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</si>
  <si>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</si>
  <si>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</si>
  <si>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</si>
  <si>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</si>
  <si>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</si>
  <si>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</si>
  <si>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</si>
  <si>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</si>
  <si>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</si>
  <si>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</si>
  <si>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</si>
  <si>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</si>
  <si>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</si>
  <si>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</si>
  <si>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</si>
  <si>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备注：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</si>
  <si>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 xml:space="preserve">     2.经汇总，闽清县本级2017年使用一般公共预算拨款安排的“三公”经费决算数为837万元，比上年决算数减少361万元，其中：因公出国费减少7万元,减少16.7%；公务用车购置及运行维护费减少284万元，减少31.6%；公务接待费减少71万元，减少26.9%。主要原因有：近年来不断加强“三公”经费管理，严格落实中央“八项规定”和压减一般性支出的要求，严控因公出国（境）团组数和人数，细化公务接待管理规定，“三公”经费持续压减；三是实行公车改革后，车辆编制减少，公务用车运行维护费降低。</t>
  </si>
  <si>
    <t xml:space="preserve">     3.本表数据来源于各部门决算汇总，为部门当年实际支出数，与试编的省级经济分类决算数口径不同，不具备可比性。</t>
  </si>
  <si>
    <t>附表2-10</t>
  </si>
  <si>
    <r>
      <rPr>
        <sz val="16"/>
        <rFont val="方正小标宋_GBK"/>
        <charset val="134"/>
      </rPr>
      <t>××年度政府性基金预算收入决算表（</t>
    </r>
    <r>
      <rPr>
        <b/>
        <sz val="16"/>
        <rFont val="方正小标宋_GBK"/>
        <charset val="134"/>
      </rPr>
      <t>省市填报，县区空表</t>
    </r>
    <r>
      <rPr>
        <sz val="16"/>
        <rFont val="方正小标宋_GBK"/>
        <charset val="134"/>
      </rPr>
      <t>）</t>
    </r>
  </si>
  <si>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</si>
  <si>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</si>
  <si>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</si>
  <si>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</si>
  <si>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</si>
  <si>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</si>
  <si>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</si>
  <si>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</si>
  <si>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</si>
  <si>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</si>
  <si>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</si>
  <si>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</si>
  <si>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</si>
  <si>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</si>
  <si>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</si>
  <si>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</si>
  <si>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</si>
  <si>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</si>
  <si>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</si>
  <si>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</si>
  <si>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</si>
  <si>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</si>
  <si>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</si>
  <si>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</si>
  <si>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</si>
  <si>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附表2-11</t>
  </si>
  <si>
    <r>
      <rPr>
        <sz val="16"/>
        <rFont val="方正小标宋_GBK"/>
        <charset val="134"/>
      </rPr>
      <t>××年度政府性基金预算支出决算表（</t>
    </r>
    <r>
      <rPr>
        <b/>
        <sz val="16"/>
        <rFont val="方正小标宋_GBK"/>
        <charset val="134"/>
      </rPr>
      <t>省市填报，县区空表</t>
    </r>
    <r>
      <rPr>
        <sz val="16"/>
        <rFont val="方正小标宋_GBK"/>
        <charset val="134"/>
      </rPr>
      <t>）</t>
    </r>
  </si>
  <si>
    <t>一、文化体育与传媒支出</t>
  </si>
  <si>
    <t>二、社会保障和就业支出</t>
  </si>
  <si>
    <t>三、节能环保支出</t>
  </si>
  <si>
    <t>四、城乡社区支出</t>
  </si>
  <si>
    <t>五、农林水支出</t>
  </si>
  <si>
    <t>六、交通运输支出</t>
  </si>
  <si>
    <t>七、资源勘探信息等支出</t>
  </si>
  <si>
    <t>八、商业服务业等支出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</si>
  <si>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</si>
  <si>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</si>
  <si>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</si>
  <si>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</si>
  <si>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</si>
  <si>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</si>
  <si>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</si>
  <si>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2017年度闽清县政府性基金预算收入决算表</t>
  </si>
  <si>
    <t>一、港口建设费收入</t>
  </si>
  <si>
    <t>二、新型墙体材料专项基金收入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</si>
  <si>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</si>
  <si>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</si>
  <si>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</si>
  <si>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</si>
  <si>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</si>
  <si>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</si>
  <si>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</si>
  <si>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</si>
  <si>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</si>
  <si>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</si>
  <si>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十三、污水处理费收入</t>
  </si>
  <si>
    <t>十四、彩票发行机构和彩票销售机构的业务费用</t>
  </si>
  <si>
    <t>十五、其他政府性基金收入</t>
  </si>
  <si>
    <t>2017年度闽清县政府性基金预算支出决算表</t>
  </si>
  <si>
    <t xml:space="preserve">  国家电影事业发展专项资金及对应专项债务收入安排的支出</t>
  </si>
  <si>
    <t xml:space="preserve">  大中型水库移民后期扶持基金支出</t>
  </si>
  <si>
    <t xml:space="preserve">  小型水库移民扶助基金及对应专项债务收入安排的支出</t>
  </si>
  <si>
    <t xml:space="preserve">  可再生能源电价附加收入安排的支出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</si>
  <si>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</si>
  <si>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</si>
  <si>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</si>
  <si>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</si>
  <si>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</si>
  <si>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污水处理费及对应专项债务收入安排的支出</t>
  </si>
  <si>
    <t xml:space="preserve">  大中型水库库区基金及对应专项债务收入安排的支出</t>
  </si>
  <si>
    <t xml:space="preserve">  国家重大水利工程建设基金及对应专项债务收入安排的支出</t>
  </si>
  <si>
    <t xml:space="preserve">  港口建设费及对应专项债务收入安排的支出</t>
  </si>
  <si>
    <t xml:space="preserve">  民航发展基金支出</t>
  </si>
  <si>
    <t xml:space="preserve">  新型墙体材料专项基金及对应专项债务收入安排的支出</t>
  </si>
  <si>
    <t xml:space="preserve">  农网还贷资金支出</t>
  </si>
  <si>
    <t xml:space="preserve">  旅游发展基金支出</t>
  </si>
  <si>
    <t xml:space="preserve">  彩票发行销售机构业务费安排的支出</t>
  </si>
  <si>
    <t xml:space="preserve">  彩票公益金及对应专项债务收入安排的支出</t>
  </si>
  <si>
    <t xml:space="preserve">  其他政府性基金及对应专项债务收入安排的支出</t>
  </si>
  <si>
    <t xml:space="preserve">    上解上级支出</t>
  </si>
  <si>
    <t>2017年度府性基金对下转移支付决算表</t>
  </si>
  <si>
    <t>项目</t>
  </si>
  <si>
    <t>一、社会保障和就业支出</t>
  </si>
  <si>
    <t>二、城乡社区支出</t>
  </si>
  <si>
    <t>二、农林水支出</t>
  </si>
  <si>
    <t>三、交通运输支出</t>
  </si>
  <si>
    <t>四、其他支出</t>
  </si>
  <si>
    <t>2017年度xxx国有资本经营预算收入决算表（省、市填报，县区空表）</t>
  </si>
  <si>
    <t xml:space="preserve"> </t>
  </si>
  <si>
    <t>一、利润收入</t>
  </si>
  <si>
    <t>二、股利、股息收入</t>
  </si>
  <si>
    <t>三、产权转让收入</t>
  </si>
  <si>
    <t>四、清算收入</t>
  </si>
  <si>
    <t>五、其他国有资本经营预算收入</t>
  </si>
  <si>
    <t>上级补助收入</t>
  </si>
  <si>
    <t>上年结余</t>
  </si>
  <si>
    <t>2017年度xxx国有资本经营预算支出决算表(省、市填报，县区空表)</t>
  </si>
  <si>
    <t>一、解决历史遗留问题及改革成本支出</t>
  </si>
  <si>
    <t>二、国有企业资本金注入</t>
  </si>
  <si>
    <t>三、国有企业政策性补贴</t>
  </si>
  <si>
    <t>四、金融国有资本经营预算支出</t>
  </si>
  <si>
    <t>五、其他国有资本经营预算支出</t>
  </si>
  <si>
    <t>调出资金</t>
  </si>
  <si>
    <t>年终结余</t>
  </si>
  <si>
    <t>2017年度闽清县本级国有资本经营预算收入决算表</t>
  </si>
  <si>
    <t>企业</t>
  </si>
  <si>
    <t>一、省国资委监管企业</t>
  </si>
  <si>
    <t>利润收入</t>
  </si>
  <si>
    <t>1.省船舶集团</t>
  </si>
  <si>
    <t>2.省建工集团</t>
  </si>
  <si>
    <t>3.省能源集团</t>
  </si>
  <si>
    <t>4.省投资集团</t>
  </si>
  <si>
    <t>5.省高速公司</t>
  </si>
  <si>
    <t>6.省机电公司</t>
  </si>
  <si>
    <t>7.电子集团</t>
  </si>
  <si>
    <t>8.招标集团</t>
  </si>
  <si>
    <t>9.国资公司</t>
  </si>
  <si>
    <t>10.港航公司</t>
  </si>
  <si>
    <t>11.外贸集团</t>
  </si>
  <si>
    <t>二、省级金融企业</t>
  </si>
  <si>
    <t>（一）利息、股息收入</t>
  </si>
  <si>
    <t>1.兴业银行</t>
  </si>
  <si>
    <t>2.兴业证券</t>
  </si>
  <si>
    <t>3.其他</t>
  </si>
  <si>
    <t>（二）产权转让收入</t>
  </si>
  <si>
    <t>兴业银行</t>
  </si>
  <si>
    <t>上年结转收入</t>
  </si>
  <si>
    <t>备注：闽清县从2018年开始编制国有资本经营预算，因此本表为空表</t>
  </si>
  <si>
    <t>2017年度闽清县本级国有资本经营预算支出决算表</t>
  </si>
  <si>
    <t>支出项目</t>
  </si>
  <si>
    <t>决算数为预算数的％</t>
  </si>
  <si>
    <t>决算数为上年决算数的％</t>
  </si>
  <si>
    <t>备注</t>
  </si>
  <si>
    <t>（一）国有经济结构调整支出</t>
  </si>
  <si>
    <t>福建省马尾造船股份有限公司马尾船政（连江海洋工程装备及特种船舶项目支出）</t>
  </si>
  <si>
    <t>福建建泰建筑科技有限责任公司建筑工业化项目</t>
  </si>
  <si>
    <t>3.省投资集团</t>
  </si>
  <si>
    <t>福建永泰闽投抽水蓄能有限公司</t>
  </si>
  <si>
    <t>4.电子集团</t>
  </si>
  <si>
    <t>福建省福联集成电路有限公司砷化镓、氮化镓集成电路芯片项目（莆田涵江）</t>
  </si>
  <si>
    <t>5.港航公司</t>
  </si>
  <si>
    <t>福建省莆田涵江港口建设发展有限公司莆田兴化港区涵江作业区1—3#泊位工程</t>
  </si>
  <si>
    <t>6.国资公司</t>
  </si>
  <si>
    <t>福建省海洋丝路售电有限公司注册资金</t>
  </si>
  <si>
    <t>（二）支持环境保护支出</t>
  </si>
  <si>
    <t>7.省能源集团</t>
  </si>
  <si>
    <t>煤炭企业关井闭坑专项支出</t>
  </si>
  <si>
    <t>（三）其他国有资本经营预算支出</t>
  </si>
  <si>
    <t>8.省能源集团</t>
  </si>
  <si>
    <t>石化集团泉港氯碱片区企业搬迁资金</t>
  </si>
  <si>
    <t>9.省机电公司</t>
  </si>
  <si>
    <t>机电大厦建设项目</t>
  </si>
  <si>
    <t>10.外贸集团</t>
  </si>
  <si>
    <t>重点项目“海西商务大厦”建设</t>
  </si>
  <si>
    <t>11.省高速公司</t>
  </si>
  <si>
    <t>高速公路建设资金贷款贴息</t>
  </si>
  <si>
    <t>12.招标集团</t>
  </si>
  <si>
    <t>增资控股福建工程学院四家校办企业</t>
  </si>
  <si>
    <t>13.其他</t>
  </si>
  <si>
    <t>预留统筹安排资金</t>
  </si>
  <si>
    <t>（一）资本性支出</t>
  </si>
  <si>
    <t>定向增发</t>
  </si>
  <si>
    <t>（二）其他国有资本经营预算支出</t>
  </si>
  <si>
    <t>省投资集团</t>
  </si>
  <si>
    <t>铁路资本金</t>
  </si>
  <si>
    <t>本年支出合计</t>
  </si>
  <si>
    <t>2017年度福建省社会保险基金预算收入决算表（省市填报，县区空表）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</si>
  <si>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</si>
  <si>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</si>
  <si>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</si>
  <si>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</si>
  <si>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</si>
  <si>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</si>
  <si>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t xml:space="preserve"> (一) 城乡居民基本医疗保险基金收入</t>
  </si>
  <si>
    <t xml:space="preserve"> (二)新型农村合作医疗基金收入</t>
  </si>
  <si>
    <t xml:space="preserve"> (三) 城镇居民基本医疗保险基金收入</t>
  </si>
  <si>
    <t>六、工伤保险基金收入</t>
  </si>
  <si>
    <t>七、失业保险基金收入</t>
  </si>
  <si>
    <t>八、生育保险基金收入</t>
  </si>
  <si>
    <t>2017年度福建省社会保险基金预算支出决算表（省、市填报，县区空表）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</si>
  <si>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</si>
  <si>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</si>
  <si>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</si>
  <si>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</si>
  <si>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</si>
  <si>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</si>
  <si>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</si>
  <si>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 xml:space="preserve">    (二) 新型农村合作医疗基金支出</t>
  </si>
  <si>
    <t xml:space="preserve">    (三) 城镇居民基本医疗保险基金支出</t>
  </si>
  <si>
    <t>六、工伤保险基金支出</t>
  </si>
  <si>
    <t>七、失业保险基金支出</t>
  </si>
  <si>
    <t>八、生育保险基金支出</t>
  </si>
  <si>
    <t>2017年度闽清县本级社会保险基金预算收入决算表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</si>
  <si>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</si>
  <si>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</si>
  <si>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</si>
  <si>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</si>
  <si>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</si>
  <si>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转移收入</t>
  </si>
  <si>
    <t>(二) 新型农村合作医疗基金收入</t>
  </si>
  <si>
    <r>
      <rPr>
        <sz val="11"/>
        <color indexed="8"/>
        <rFont val="Times New Roman"/>
        <charset val="0"/>
      </rPr>
      <t xml:space="preserve">       </t>
    </r>
    <r>
      <rPr>
        <sz val="11"/>
        <color indexed="8"/>
        <rFont val="宋体"/>
        <charset val="134"/>
      </rPr>
      <t>其中：保险费收入</t>
    </r>
  </si>
  <si>
    <r>
      <rPr>
        <sz val="11"/>
        <color indexed="8"/>
        <rFont val="Times New Roman"/>
        <charset val="0"/>
      </rPr>
      <t xml:space="preserve">                  </t>
    </r>
    <r>
      <rPr>
        <sz val="11"/>
        <color indexed="8"/>
        <rFont val="宋体"/>
        <charset val="134"/>
      </rPr>
      <t>财政补贴收入</t>
    </r>
  </si>
  <si>
    <r>
      <rPr>
        <sz val="11"/>
        <color indexed="8"/>
        <rFont val="Times New Roman"/>
        <charset val="0"/>
      </rPr>
      <t xml:space="preserve">                  </t>
    </r>
    <r>
      <rPr>
        <sz val="11"/>
        <color indexed="8"/>
        <rFont val="宋体"/>
        <charset val="134"/>
      </rPr>
      <t>利息收入</t>
    </r>
  </si>
  <si>
    <t>2017年度闽清县本级社会保险基金预算支出决算表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</si>
  <si>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</si>
  <si>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</si>
  <si>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</si>
  <si>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</si>
  <si>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转移支出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</si>
  <si>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</si>
  <si>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</si>
  <si>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</si>
  <si>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</si>
  <si>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</si>
  <si>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</si>
  <si>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</si>
  <si>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</si>
  <si>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</si>
  <si>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</si>
  <si>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</si>
  <si>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</si>
  <si>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</si>
  <si>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 xml:space="preserve">          上解上级支出</t>
  </si>
  <si>
    <t>(二) 新型农村合作医疗基金支出</t>
  </si>
  <si>
    <t xml:space="preserve">     其中：新型农村合作医疗基金医疗待遇支出</t>
  </si>
  <si>
    <t xml:space="preserve">           大病医疗保险支出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</si>
  <si>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</si>
  <si>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</si>
  <si>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</si>
  <si>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</si>
  <si>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</si>
  <si>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</si>
  <si>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</si>
  <si>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</si>
  <si>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</si>
  <si>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</si>
  <si>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</si>
  <si>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</si>
  <si>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</si>
  <si>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</si>
  <si>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</si>
  <si>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2017年度闽清县政府一般债务余额和限额情况表</t>
  </si>
  <si>
    <t>政府债务余额</t>
  </si>
  <si>
    <t>金额</t>
  </si>
  <si>
    <t>1.2016年末一般债务余额</t>
  </si>
  <si>
    <t>2.2017年新增一般债务额</t>
  </si>
  <si>
    <t>3.2017年偿还一般债务本金</t>
  </si>
  <si>
    <t>4.2017年末一般债务余额</t>
  </si>
  <si>
    <t>政府债务限额</t>
  </si>
  <si>
    <t>1．2016年一般债务限额</t>
  </si>
  <si>
    <t>2．2017年新增一般债务限额</t>
  </si>
  <si>
    <t>3．2017年一般债务限额</t>
  </si>
  <si>
    <t>备注：2017年偿还一般债务本金金额，不包含存量债务置换还本支出。</t>
  </si>
  <si>
    <t>2017年度政府一般债务余额和限额情况表（县区为空表）</t>
  </si>
  <si>
    <t>2017年度闽清县政府专项债务余额和限额情况表</t>
  </si>
  <si>
    <t>1.2016年末专项债务余额</t>
  </si>
  <si>
    <t>2.2017年新增专项债务额</t>
  </si>
  <si>
    <t>3.2017年偿还专项债务本金</t>
  </si>
  <si>
    <t>4.2017年末专项债务余额</t>
  </si>
  <si>
    <t>1．2016年专项债务限额</t>
  </si>
  <si>
    <t>2．2017年新增专项债务限额</t>
  </si>
  <si>
    <t>3．2017年专项债务限额</t>
  </si>
  <si>
    <t>备注：2017年偿还专项债务本金金额，不包含存量债务置换还本支出。</t>
  </si>
  <si>
    <t>2017年政府专项债务余额和限额情况表（县区为空表）</t>
  </si>
</sst>
</file>

<file path=xl/styles.xml><?xml version="1.0" encoding="utf-8"?>
<styleSheet xmlns="http://schemas.openxmlformats.org/spreadsheetml/2006/main">
  <numFmts count="27">
    <numFmt numFmtId="176" formatCode="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0.00_);[Red]\(0.00\)"/>
    <numFmt numFmtId="178" formatCode="_(* #,##0.00_);_(* \(#,##0.00\);_(* &quot;-&quot;??_);_(@_)"/>
    <numFmt numFmtId="179" formatCode="_-\¥* #,##0_-;\-\¥* #,##0_-;_-\¥* &quot;-&quot;_-;_-@_-"/>
    <numFmt numFmtId="180" formatCode="_(&quot;$&quot;* #,##0.00_);_(&quot;$&quot;* \(#,##0.00\);_(&quot;$&quot;* &quot;-&quot;??_);_(@_)"/>
    <numFmt numFmtId="181" formatCode="_-* #,##0.00_-;\-* #,##0.00_-;_-* &quot;-&quot;??_-;_-@_-"/>
    <numFmt numFmtId="182" formatCode="0.0"/>
    <numFmt numFmtId="183" formatCode="#,##0.000_ "/>
    <numFmt numFmtId="184" formatCode="\$#,##0;\(\$#,##0\)"/>
    <numFmt numFmtId="185" formatCode="_ \¥* #,##0.00_ ;_ \¥* \-#,##0.00_ ;_ \¥* &quot;-&quot;??_ ;_ @_ "/>
    <numFmt numFmtId="186" formatCode="0.0_);[Red]\(0.0\)"/>
    <numFmt numFmtId="187" formatCode="_-* #,##0_-;\-* #,##0_-;_-* &quot;-&quot;_-;_-@_-"/>
    <numFmt numFmtId="188" formatCode="_-* #,##0.0000_-;\-* #,##0.0000_-;_-* &quot;-&quot;??_-;_-@_-"/>
    <numFmt numFmtId="189" formatCode="0_ "/>
    <numFmt numFmtId="190" formatCode="#,##0;\(#,##0\)"/>
    <numFmt numFmtId="191" formatCode="\$#,##0.00;\(\$#,##0.00\)"/>
    <numFmt numFmtId="192" formatCode="#,##0;\-#,##0;&quot;-&quot;"/>
    <numFmt numFmtId="193" formatCode="0_);[Red]\(0\)"/>
    <numFmt numFmtId="194" formatCode="_-&quot;$&quot;* #,##0_-;\-&quot;$&quot;* #,##0_-;_-&quot;$&quot;* &quot;-&quot;_-;_-@_-"/>
    <numFmt numFmtId="195" formatCode="0.0%"/>
    <numFmt numFmtId="196" formatCode="#,##0.00_ "/>
    <numFmt numFmtId="197" formatCode="0.00_ "/>
    <numFmt numFmtId="198" formatCode="0.00_ ;[Red]\-0.00\ "/>
  </numFmts>
  <fonts count="94">
    <font>
      <sz val="12"/>
      <name val="宋体"/>
      <charset val="134"/>
    </font>
    <font>
      <sz val="16"/>
      <color theme="1"/>
      <name val="方正小标宋简体"/>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b/>
      <sz val="12"/>
      <name val="宋体"/>
      <charset val="134"/>
    </font>
    <font>
      <sz val="16"/>
      <color indexed="8"/>
      <name val="方正小标宋简体"/>
      <charset val="134"/>
    </font>
    <font>
      <b/>
      <sz val="11"/>
      <color indexed="8"/>
      <name val="宋体"/>
      <charset val="134"/>
    </font>
    <font>
      <b/>
      <sz val="11"/>
      <name val="宋体"/>
      <charset val="134"/>
    </font>
    <font>
      <sz val="11"/>
      <color indexed="8"/>
      <name val="宋体"/>
      <charset val="134"/>
    </font>
    <font>
      <sz val="11"/>
      <color indexed="8"/>
      <name val="Times New Roman"/>
      <charset val="0"/>
    </font>
    <font>
      <sz val="12"/>
      <name val="宋体"/>
      <charset val="134"/>
      <scheme val="minor"/>
    </font>
    <font>
      <sz val="11"/>
      <color indexed="8"/>
      <name val="宋体"/>
      <charset val="134"/>
      <scheme val="minor"/>
    </font>
    <font>
      <sz val="14"/>
      <name val="宋体"/>
      <charset val="134"/>
    </font>
    <font>
      <b/>
      <sz val="12"/>
      <name val="楷体"/>
      <charset val="134"/>
    </font>
    <font>
      <b/>
      <sz val="11"/>
      <name val="宋体"/>
      <charset val="134"/>
      <scheme val="minor"/>
    </font>
    <font>
      <b/>
      <sz val="11"/>
      <color indexed="8"/>
      <name val="宋体"/>
      <charset val="134"/>
      <scheme val="minor"/>
    </font>
    <font>
      <b/>
      <sz val="11"/>
      <color indexed="8"/>
      <name val="楷体"/>
      <charset val="134"/>
    </font>
    <font>
      <b/>
      <sz val="11"/>
      <name val="楷体"/>
      <charset val="134"/>
    </font>
    <font>
      <b/>
      <sz val="12"/>
      <color indexed="8"/>
      <name val="宋体"/>
      <charset val="134"/>
      <scheme val="minor"/>
    </font>
    <font>
      <sz val="12"/>
      <color indexed="8"/>
      <name val="宋体"/>
      <charset val="134"/>
      <scheme val="minor"/>
    </font>
    <font>
      <sz val="16"/>
      <name val="方正小标宋简体"/>
      <charset val="134"/>
    </font>
    <font>
      <b/>
      <sz val="12"/>
      <name val="宋体"/>
      <charset val="134"/>
      <scheme val="minor"/>
    </font>
    <font>
      <sz val="18"/>
      <color indexed="8"/>
      <name val="黑体"/>
      <charset val="134"/>
    </font>
    <font>
      <sz val="11"/>
      <color indexed="8"/>
      <name val="黑体"/>
      <charset val="134"/>
    </font>
    <font>
      <sz val="10"/>
      <name val="宋体"/>
      <charset val="134"/>
    </font>
    <font>
      <b/>
      <sz val="9"/>
      <name val="宋体"/>
      <charset val="134"/>
    </font>
    <font>
      <b/>
      <sz val="10"/>
      <name val="宋体"/>
      <charset val="134"/>
    </font>
    <font>
      <sz val="10"/>
      <name val="宋体"/>
      <charset val="134"/>
      <scheme val="minor"/>
    </font>
    <font>
      <sz val="12"/>
      <name val="华文楷体"/>
      <charset val="134"/>
    </font>
    <font>
      <sz val="11"/>
      <name val="黑体"/>
      <charset val="134"/>
    </font>
    <font>
      <b/>
      <sz val="11"/>
      <name val="黑体"/>
      <charset val="134"/>
    </font>
    <font>
      <sz val="12"/>
      <name val="黑体"/>
      <charset val="134"/>
    </font>
    <font>
      <sz val="10"/>
      <name val="黑体"/>
      <charset val="134"/>
    </font>
    <font>
      <sz val="18"/>
      <name val="黑体"/>
      <charset val="134"/>
    </font>
    <font>
      <sz val="16"/>
      <name val="方正小标宋_GBK"/>
      <charset val="134"/>
    </font>
    <font>
      <b/>
      <sz val="11"/>
      <name val="宋体"/>
      <charset val="134"/>
      <scheme val="major"/>
    </font>
    <font>
      <sz val="12"/>
      <color indexed="8"/>
      <name val="宋体"/>
      <charset val="134"/>
    </font>
    <font>
      <sz val="11"/>
      <name val="楷体"/>
      <charset val="134"/>
    </font>
    <font>
      <b/>
      <sz val="12"/>
      <name val="黑体"/>
      <charset val="134"/>
    </font>
    <font>
      <sz val="12"/>
      <name val="宋体"/>
      <charset val="134"/>
      <scheme val="major"/>
    </font>
    <font>
      <sz val="16"/>
      <name val="宋体"/>
      <charset val="134"/>
    </font>
    <font>
      <sz val="18"/>
      <name val="方正小标宋_GBK"/>
      <charset val="134"/>
    </font>
    <font>
      <u/>
      <sz val="11"/>
      <color rgb="FF0000FF"/>
      <name val="宋体"/>
      <charset val="0"/>
      <scheme val="minor"/>
    </font>
    <font>
      <sz val="11"/>
      <color indexed="9"/>
      <name val="宋体"/>
      <charset val="134"/>
    </font>
    <font>
      <sz val="11"/>
      <color indexed="10"/>
      <name val="宋体"/>
      <charset val="134"/>
    </font>
    <font>
      <b/>
      <sz val="18"/>
      <color indexed="62"/>
      <name val="宋体"/>
      <charset val="134"/>
    </font>
    <font>
      <sz val="10"/>
      <name val="Arial"/>
      <charset val="134"/>
    </font>
    <font>
      <sz val="11"/>
      <color indexed="42"/>
      <name val="宋体"/>
      <charset val="134"/>
    </font>
    <font>
      <b/>
      <sz val="11"/>
      <color indexed="62"/>
      <name val="宋体"/>
      <charset val="134"/>
    </font>
    <font>
      <sz val="7"/>
      <name val="Small Fonts"/>
      <charset val="134"/>
    </font>
    <font>
      <sz val="11"/>
      <color indexed="17"/>
      <name val="宋体"/>
      <charset val="134"/>
    </font>
    <font>
      <sz val="11"/>
      <color indexed="60"/>
      <name val="宋体"/>
      <charset val="134"/>
    </font>
    <font>
      <sz val="11"/>
      <color indexed="62"/>
      <name val="宋体"/>
      <charset val="134"/>
    </font>
    <font>
      <b/>
      <sz val="11"/>
      <color indexed="52"/>
      <name val="宋体"/>
      <charset val="134"/>
    </font>
    <font>
      <b/>
      <sz val="11"/>
      <color indexed="54"/>
      <name val="宋体"/>
      <charset val="134"/>
    </font>
    <font>
      <b/>
      <sz val="18"/>
      <color indexed="56"/>
      <name val="宋体"/>
      <charset val="134"/>
    </font>
    <font>
      <b/>
      <sz val="15"/>
      <color indexed="56"/>
      <name val="宋体"/>
      <charset val="134"/>
    </font>
    <font>
      <sz val="12"/>
      <color indexed="20"/>
      <name val="宋体"/>
      <charset val="134"/>
    </font>
    <font>
      <sz val="11"/>
      <color indexed="52"/>
      <name val="宋体"/>
      <charset val="134"/>
    </font>
    <font>
      <i/>
      <sz val="11"/>
      <color indexed="23"/>
      <name val="宋体"/>
      <charset val="134"/>
    </font>
    <font>
      <b/>
      <sz val="11"/>
      <color indexed="56"/>
      <name val="宋体"/>
      <charset val="134"/>
    </font>
    <font>
      <sz val="11"/>
      <color indexed="20"/>
      <name val="宋体"/>
      <charset val="134"/>
    </font>
    <font>
      <u/>
      <sz val="11"/>
      <color rgb="FF800080"/>
      <name val="宋体"/>
      <charset val="0"/>
      <scheme val="minor"/>
    </font>
    <font>
      <b/>
      <sz val="21"/>
      <name val="楷体_GB2312"/>
      <charset val="134"/>
    </font>
    <font>
      <sz val="18"/>
      <color indexed="54"/>
      <name val="宋体"/>
      <charset val="134"/>
    </font>
    <font>
      <b/>
      <sz val="13"/>
      <color indexed="56"/>
      <name val="宋体"/>
      <charset val="134"/>
    </font>
    <font>
      <b/>
      <sz val="11"/>
      <color indexed="63"/>
      <name val="宋体"/>
      <charset val="134"/>
    </font>
    <font>
      <b/>
      <sz val="11"/>
      <color indexed="9"/>
      <name val="宋体"/>
      <charset val="134"/>
    </font>
    <font>
      <b/>
      <sz val="11"/>
      <color indexed="42"/>
      <name val="宋体"/>
      <charset val="134"/>
    </font>
    <font>
      <sz val="9"/>
      <color indexed="8"/>
      <name val="宋体"/>
      <charset val="134"/>
    </font>
    <font>
      <b/>
      <sz val="18"/>
      <color theme="3"/>
      <name val="宋体"/>
      <charset val="134"/>
      <scheme val="major"/>
    </font>
    <font>
      <b/>
      <sz val="15"/>
      <color indexed="62"/>
      <name val="宋体"/>
      <charset val="134"/>
    </font>
    <font>
      <u/>
      <sz val="12"/>
      <color indexed="36"/>
      <name val="宋体"/>
      <charset val="134"/>
    </font>
    <font>
      <b/>
      <sz val="13"/>
      <color indexed="62"/>
      <name val="宋体"/>
      <charset val="134"/>
    </font>
    <font>
      <b/>
      <sz val="15"/>
      <color indexed="54"/>
      <name val="宋体"/>
      <charset val="134"/>
    </font>
    <font>
      <sz val="12"/>
      <name val="Helv"/>
      <charset val="134"/>
    </font>
    <font>
      <sz val="9"/>
      <name val="宋体"/>
      <charset val="134"/>
    </font>
    <font>
      <sz val="12"/>
      <name val="Courier"/>
      <charset val="134"/>
    </font>
    <font>
      <b/>
      <sz val="13"/>
      <color indexed="54"/>
      <name val="宋体"/>
      <charset val="134"/>
    </font>
    <font>
      <u/>
      <sz val="12"/>
      <color indexed="12"/>
      <name val="宋体"/>
      <charset val="134"/>
    </font>
    <font>
      <sz val="10"/>
      <name val="Times New Roman"/>
      <charset val="134"/>
    </font>
    <font>
      <sz val="10"/>
      <color indexed="8"/>
      <name val="Arial"/>
      <charset val="134"/>
    </font>
    <font>
      <b/>
      <sz val="18"/>
      <name val="Arial"/>
      <charset val="134"/>
    </font>
    <font>
      <sz val="12"/>
      <name val="Arial"/>
      <charset val="134"/>
    </font>
    <font>
      <b/>
      <sz val="12"/>
      <name val="Arial"/>
      <charset val="134"/>
    </font>
    <font>
      <sz val="8"/>
      <name val="Times New Roman"/>
      <charset val="134"/>
    </font>
    <font>
      <sz val="12"/>
      <color indexed="17"/>
      <name val="宋体"/>
      <charset val="134"/>
    </font>
    <font>
      <sz val="10"/>
      <name val="MS Sans Serif"/>
      <charset val="134"/>
    </font>
    <font>
      <sz val="12"/>
      <name val="奔覆眉"/>
      <charset val="134"/>
    </font>
    <font>
      <b/>
      <sz val="16"/>
      <name val="方正小标宋_GBK"/>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1"/>
        <bgColor indexed="64"/>
      </patternFill>
    </fill>
    <fill>
      <patternFill patternType="solid">
        <fgColor indexed="52"/>
        <bgColor indexed="64"/>
      </patternFill>
    </fill>
    <fill>
      <patternFill patternType="solid">
        <fgColor indexed="62"/>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54"/>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09">
    <xf numFmtId="0" fontId="0" fillId="0" borderId="0">
      <alignment vertical="center"/>
    </xf>
    <xf numFmtId="42" fontId="6" fillId="0" borderId="0" applyFont="0" applyFill="0" applyBorder="0" applyAlignment="0" applyProtection="0">
      <alignment vertical="center"/>
    </xf>
    <xf numFmtId="0" fontId="0" fillId="0" borderId="0"/>
    <xf numFmtId="0" fontId="0" fillId="0" borderId="0"/>
    <xf numFmtId="44" fontId="6" fillId="0" borderId="0" applyFont="0" applyFill="0" applyBorder="0" applyAlignment="0" applyProtection="0">
      <alignment vertical="center"/>
    </xf>
    <xf numFmtId="0" fontId="0" fillId="0" borderId="0"/>
    <xf numFmtId="0" fontId="56" fillId="16" borderId="13" applyNumberFormat="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0" borderId="0">
      <alignment vertical="center"/>
    </xf>
    <xf numFmtId="41" fontId="6" fillId="0" borderId="0" applyFont="0" applyFill="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65" fillId="2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0" fillId="0" borderId="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9" borderId="11" applyNumberFormat="0" applyFont="0" applyAlignment="0" applyProtection="0">
      <alignment vertical="center"/>
    </xf>
    <xf numFmtId="0" fontId="47" fillId="8" borderId="0" applyNumberFormat="0" applyBorder="0" applyAlignment="0" applyProtection="0">
      <alignment vertical="center"/>
    </xf>
    <xf numFmtId="0" fontId="0" fillId="0" borderId="0"/>
    <xf numFmtId="0" fontId="5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7" fillId="8" borderId="0" applyNumberFormat="0" applyBorder="0" applyAlignment="0" applyProtection="0">
      <alignment vertical="center"/>
    </xf>
    <xf numFmtId="0" fontId="64"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7"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7" fillId="0" borderId="0">
      <alignment horizontal="centerContinuous" vertical="center"/>
    </xf>
    <xf numFmtId="0" fontId="63" fillId="0" borderId="0" applyNumberFormat="0" applyFill="0" applyBorder="0" applyAlignment="0" applyProtection="0">
      <alignment vertical="center"/>
    </xf>
    <xf numFmtId="0" fontId="60" fillId="0" borderId="14" applyNumberFormat="0" applyFill="0" applyAlignment="0" applyProtection="0">
      <alignment vertical="center"/>
    </xf>
    <xf numFmtId="0" fontId="0" fillId="0" borderId="0"/>
    <xf numFmtId="0" fontId="0" fillId="0" borderId="0"/>
    <xf numFmtId="0" fontId="0" fillId="0" borderId="0"/>
    <xf numFmtId="0" fontId="60" fillId="0" borderId="14" applyNumberFormat="0" applyFill="0" applyAlignment="0" applyProtection="0">
      <alignment vertical="center"/>
    </xf>
    <xf numFmtId="0" fontId="69" fillId="0" borderId="16" applyNumberFormat="0" applyFill="0" applyAlignment="0" applyProtection="0">
      <alignment vertical="center"/>
    </xf>
    <xf numFmtId="0" fontId="47" fillId="20" borderId="0" applyNumberFormat="0" applyBorder="0" applyAlignment="0" applyProtection="0">
      <alignment vertical="center"/>
    </xf>
    <xf numFmtId="0" fontId="0" fillId="0" borderId="0"/>
    <xf numFmtId="0" fontId="64" fillId="0" borderId="17" applyNumberFormat="0" applyFill="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47" fillId="21" borderId="0" applyNumberFormat="0" applyBorder="0" applyAlignment="0" applyProtection="0">
      <alignment vertical="center"/>
    </xf>
    <xf numFmtId="0" fontId="70" fillId="12" borderId="18" applyNumberFormat="0" applyAlignment="0" applyProtection="0">
      <alignment vertical="center"/>
    </xf>
    <xf numFmtId="0" fontId="12" fillId="23" borderId="0" applyNumberFormat="0" applyBorder="0" applyAlignment="0" applyProtection="0">
      <alignment vertical="center"/>
    </xf>
    <xf numFmtId="0" fontId="51"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13" borderId="0" applyNumberFormat="0" applyBorder="0" applyAlignment="0" applyProtection="0">
      <alignment vertical="center"/>
    </xf>
    <xf numFmtId="0" fontId="0" fillId="0" borderId="0"/>
    <xf numFmtId="0" fontId="57" fillId="12" borderId="13" applyNumberFormat="0" applyAlignment="0" applyProtection="0">
      <alignment vertical="center"/>
    </xf>
    <xf numFmtId="0" fontId="57" fillId="2" borderId="13" applyNumberFormat="0" applyAlignment="0" applyProtection="0">
      <alignment vertical="center"/>
    </xf>
    <xf numFmtId="0" fontId="0" fillId="0" borderId="0"/>
    <xf numFmtId="0" fontId="71" fillId="14" borderId="19" applyNumberFormat="0" applyAlignment="0" applyProtection="0">
      <alignment vertical="center"/>
    </xf>
    <xf numFmtId="0" fontId="0" fillId="0" borderId="0"/>
    <xf numFmtId="0" fontId="0" fillId="0" borderId="0">
      <alignment vertical="center"/>
    </xf>
    <xf numFmtId="0" fontId="12" fillId="16" borderId="0" applyNumberFormat="0" applyBorder="0" applyAlignment="0" applyProtection="0">
      <alignment vertical="center"/>
    </xf>
    <xf numFmtId="0" fontId="59" fillId="0" borderId="0" applyNumberFormat="0" applyFill="0" applyBorder="0" applyAlignment="0" applyProtection="0">
      <alignment vertical="center"/>
    </xf>
    <xf numFmtId="0" fontId="47" fillId="2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62" fillId="0" borderId="15" applyNumberFormat="0" applyFill="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0" fillId="0" borderId="20" applyNumberFormat="0" applyFill="0" applyAlignment="0" applyProtection="0">
      <alignment vertical="center"/>
    </xf>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61" fillId="23" borderId="0" applyNumberFormat="0" applyBorder="0" applyAlignment="0" applyProtection="0">
      <alignment vertical="center"/>
    </xf>
    <xf numFmtId="0" fontId="65" fillId="23" borderId="0" applyNumberFormat="0" applyBorder="0" applyAlignment="0" applyProtection="0">
      <alignment vertical="center"/>
    </xf>
    <xf numFmtId="0" fontId="55" fillId="19" borderId="0" applyNumberFormat="0" applyBorder="0" applyAlignment="0" applyProtection="0">
      <alignment vertical="center"/>
    </xf>
    <xf numFmtId="0" fontId="12" fillId="7" borderId="0" applyNumberFormat="0" applyBorder="0" applyAlignment="0" applyProtection="0">
      <alignment vertical="center"/>
    </xf>
    <xf numFmtId="0" fontId="49" fillId="0" borderId="0" applyNumberFormat="0" applyFill="0" applyBorder="0" applyAlignment="0" applyProtection="0">
      <alignment vertical="center"/>
    </xf>
    <xf numFmtId="0" fontId="47" fillId="6"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50" fillId="0" borderId="0">
      <alignment vertical="center"/>
    </xf>
    <xf numFmtId="0" fontId="56" fillId="16" borderId="13" applyNumberFormat="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9"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47"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7" fillId="5"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47" fillId="24" borderId="0" applyNumberFormat="0" applyBorder="0" applyAlignment="0" applyProtection="0">
      <alignment vertical="center"/>
    </xf>
    <xf numFmtId="0" fontId="47" fillId="15" borderId="0" applyNumberFormat="0" applyBorder="0" applyAlignment="0" applyProtection="0">
      <alignment vertical="center"/>
    </xf>
    <xf numFmtId="0" fontId="55" fillId="19"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51" fillId="12" borderId="0" applyNumberFormat="0" applyBorder="0" applyAlignment="0" applyProtection="0">
      <alignment vertical="center"/>
    </xf>
    <xf numFmtId="0" fontId="0" fillId="0" borderId="0"/>
    <xf numFmtId="43" fontId="0" fillId="0" borderId="0" applyFont="0" applyFill="0" applyBorder="0" applyAlignment="0" applyProtection="0"/>
    <xf numFmtId="0" fontId="47" fillId="2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0" fontId="12" fillId="0" borderId="0"/>
    <xf numFmtId="0" fontId="0" fillId="0" borderId="0">
      <alignment vertical="center"/>
    </xf>
    <xf numFmtId="0" fontId="0" fillId="0" borderId="0">
      <alignment vertical="center"/>
    </xf>
    <xf numFmtId="0" fontId="0" fillId="0" borderId="0"/>
    <xf numFmtId="0" fontId="0" fillId="0" borderId="0"/>
    <xf numFmtId="0" fontId="12" fillId="2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alignment vertical="center"/>
    </xf>
    <xf numFmtId="0" fontId="63" fillId="0" borderId="0" applyNumberFormat="0" applyFill="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50" fillId="0" borderId="0">
      <alignment vertical="center"/>
    </xf>
    <xf numFmtId="0" fontId="0" fillId="0" borderId="0">
      <alignment vertical="center"/>
    </xf>
    <xf numFmtId="0" fontId="0" fillId="0" borderId="0">
      <alignment vertical="center"/>
    </xf>
    <xf numFmtId="0" fontId="12" fillId="13"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12"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2" fillId="16" borderId="0" applyNumberFormat="0" applyBorder="0" applyAlignment="0" applyProtection="0">
      <alignment vertical="center"/>
    </xf>
    <xf numFmtId="0" fontId="51"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2" fillId="14" borderId="19" applyNumberFormat="0" applyAlignment="0" applyProtection="0">
      <alignment vertical="center"/>
    </xf>
    <xf numFmtId="0" fontId="47" fillId="21"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7"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2"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6" fillId="16" borderId="13" applyNumberFormat="0" applyAlignment="0" applyProtection="0">
      <alignment vertical="center"/>
    </xf>
    <xf numFmtId="0" fontId="0" fillId="0" borderId="0">
      <alignment vertical="center"/>
    </xf>
    <xf numFmtId="0" fontId="0" fillId="0" borderId="0">
      <alignment vertical="center"/>
    </xf>
    <xf numFmtId="0" fontId="12" fillId="0" borderId="0"/>
    <xf numFmtId="0" fontId="0" fillId="0" borderId="0"/>
    <xf numFmtId="0" fontId="0" fillId="0" borderId="0"/>
    <xf numFmtId="0" fontId="0" fillId="0" borderId="0"/>
    <xf numFmtId="0" fontId="47" fillId="21"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72" fillId="14" borderId="19" applyNumberFormat="0" applyAlignment="0" applyProtection="0">
      <alignment vertical="center"/>
    </xf>
    <xf numFmtId="0" fontId="0" fillId="0" borderId="0"/>
    <xf numFmtId="0" fontId="50" fillId="0" borderId="0">
      <alignment vertical="center"/>
    </xf>
    <xf numFmtId="0" fontId="12" fillId="23" borderId="0" applyNumberFormat="0" applyBorder="0" applyAlignment="0" applyProtection="0">
      <alignment vertical="center"/>
    </xf>
    <xf numFmtId="0" fontId="0" fillId="0" borderId="0"/>
    <xf numFmtId="0" fontId="0" fillId="0" borderId="0"/>
    <xf numFmtId="0" fontId="0" fillId="0" borderId="0">
      <alignment vertical="center"/>
    </xf>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12" fillId="11"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alignment vertical="center"/>
    </xf>
    <xf numFmtId="0" fontId="0" fillId="0" borderId="0"/>
    <xf numFmtId="0" fontId="12" fillId="17" borderId="0" applyNumberFormat="0" applyBorder="0" applyAlignment="0" applyProtection="0">
      <alignment vertical="center"/>
    </xf>
    <xf numFmtId="0" fontId="0" fillId="0" borderId="0"/>
    <xf numFmtId="0" fontId="54" fillId="17" borderId="0" applyNumberFormat="0" applyBorder="0" applyAlignment="0" applyProtection="0">
      <alignment vertical="center"/>
    </xf>
    <xf numFmtId="0" fontId="7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xf numFmtId="0" fontId="0" fillId="0" borderId="0"/>
    <xf numFmtId="0" fontId="6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51" fillId="16" borderId="0" applyNumberFormat="0" applyBorder="0" applyAlignment="0" applyProtection="0">
      <alignment vertical="center"/>
    </xf>
    <xf numFmtId="0" fontId="0" fillId="0" borderId="0">
      <alignment vertical="center"/>
    </xf>
    <xf numFmtId="0" fontId="12" fillId="0" borderId="0"/>
    <xf numFmtId="0" fontId="0" fillId="0" borderId="0"/>
    <xf numFmtId="0" fontId="0" fillId="0" borderId="0"/>
    <xf numFmtId="0" fontId="4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1" fillId="14" borderId="19" applyNumberFormat="0" applyAlignment="0" applyProtection="0">
      <alignment vertical="center"/>
    </xf>
    <xf numFmtId="0" fontId="0" fillId="0" borderId="0"/>
    <xf numFmtId="0" fontId="47" fillId="24"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71" fillId="14" borderId="19" applyNumberFormat="0" applyAlignment="0" applyProtection="0">
      <alignment vertical="center"/>
    </xf>
    <xf numFmtId="0" fontId="47" fillId="24" borderId="0" applyNumberFormat="0" applyBorder="0" applyAlignment="0" applyProtection="0">
      <alignment vertical="center"/>
    </xf>
    <xf numFmtId="0" fontId="49"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65" fillId="23"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1"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0" fontId="0" fillId="0" borderId="0">
      <alignment vertical="center"/>
    </xf>
    <xf numFmtId="0" fontId="51" fillId="26" borderId="0" applyNumberFormat="0" applyBorder="0" applyAlignment="0" applyProtection="0">
      <alignment vertical="center"/>
    </xf>
    <xf numFmtId="0" fontId="0" fillId="0" borderId="0"/>
    <xf numFmtId="0" fontId="0" fillId="0" borderId="0">
      <alignment vertical="center"/>
    </xf>
    <xf numFmtId="0" fontId="54" fillId="1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7" fillId="24"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0" fillId="0" borderId="0"/>
    <xf numFmtId="0" fontId="0" fillId="0" borderId="0"/>
    <xf numFmtId="0" fontId="0" fillId="0" borderId="0">
      <alignment vertical="center"/>
    </xf>
    <xf numFmtId="0" fontId="12" fillId="11" borderId="0" applyNumberFormat="0" applyBorder="0" applyAlignment="0" applyProtection="0">
      <alignment vertical="center"/>
    </xf>
    <xf numFmtId="0" fontId="0" fillId="0" borderId="0"/>
    <xf numFmtId="0" fontId="0" fillId="0" borderId="0">
      <alignment vertical="center"/>
    </xf>
    <xf numFmtId="0" fontId="0" fillId="0" borderId="0"/>
    <xf numFmtId="185" fontId="0" fillId="0" borderId="0" applyFont="0" applyFill="0" applyBorder="0" applyAlignment="0" applyProtection="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alignment vertical="center"/>
    </xf>
    <xf numFmtId="0" fontId="57" fillId="2" borderId="13" applyNumberFormat="0" applyAlignment="0" applyProtection="0">
      <alignment vertical="center"/>
    </xf>
    <xf numFmtId="0" fontId="0" fillId="0" borderId="0"/>
    <xf numFmtId="0" fontId="0" fillId="0" borderId="0">
      <alignment vertical="center"/>
    </xf>
    <xf numFmtId="0" fontId="47" fillId="20" borderId="0" applyNumberFormat="0" applyBorder="0" applyAlignment="0" applyProtection="0">
      <alignment vertical="center"/>
    </xf>
    <xf numFmtId="0" fontId="0" fillId="0" borderId="0"/>
    <xf numFmtId="0" fontId="51" fillId="16"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7" fillId="5"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71" fillId="14" borderId="19" applyNumberFormat="0" applyAlignment="0" applyProtection="0">
      <alignment vertical="center"/>
    </xf>
    <xf numFmtId="0" fontId="0" fillId="0" borderId="0"/>
    <xf numFmtId="0" fontId="47" fillId="5"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188" fontId="0" fillId="0" borderId="0" applyFont="0" applyFill="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47" fillId="4"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28" fillId="0" borderId="0"/>
    <xf numFmtId="0" fontId="0" fillId="0" borderId="0"/>
    <xf numFmtId="0" fontId="12" fillId="0" borderId="0"/>
    <xf numFmtId="0" fontId="47" fillId="6" borderId="0" applyNumberFormat="0" applyBorder="0" applyAlignment="0" applyProtection="0">
      <alignment vertical="center"/>
    </xf>
    <xf numFmtId="0" fontId="0" fillId="0" borderId="0">
      <alignment vertical="center"/>
    </xf>
    <xf numFmtId="0" fontId="0" fillId="0" borderId="0"/>
    <xf numFmtId="0" fontId="0" fillId="0" borderId="0"/>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12" fillId="8" borderId="0" applyNumberFormat="0" applyBorder="0" applyAlignment="0" applyProtection="0">
      <alignment vertical="center"/>
    </xf>
    <xf numFmtId="0" fontId="28" fillId="0" borderId="0">
      <alignment vertical="center"/>
    </xf>
    <xf numFmtId="0" fontId="0" fillId="0" borderId="0"/>
    <xf numFmtId="0" fontId="0" fillId="0" borderId="0"/>
    <xf numFmtId="0" fontId="47" fillId="21"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71" fillId="14" borderId="19"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50" fillId="0" borderId="0"/>
    <xf numFmtId="0" fontId="50" fillId="0" borderId="0"/>
    <xf numFmtId="0" fontId="71" fillId="14" borderId="19" applyNumberFormat="0" applyAlignment="0" applyProtection="0">
      <alignment vertical="center"/>
    </xf>
    <xf numFmtId="0" fontId="0" fillId="0" borderId="0"/>
    <xf numFmtId="0" fontId="0" fillId="0" borderId="0"/>
    <xf numFmtId="0" fontId="2" fillId="0" borderId="3">
      <alignment horizontal="distributed" vertical="center" wrapText="1"/>
    </xf>
    <xf numFmtId="0" fontId="28" fillId="0" borderId="0"/>
    <xf numFmtId="0" fontId="0" fillId="0" borderId="0"/>
    <xf numFmtId="0" fontId="0" fillId="0" borderId="0">
      <alignment vertical="center"/>
    </xf>
    <xf numFmtId="0" fontId="28" fillId="0" borderId="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8" fillId="0" borderId="0"/>
    <xf numFmtId="185" fontId="0" fillId="0" borderId="0" applyFont="0" applyFill="0" applyBorder="0" applyAlignment="0" applyProtection="0"/>
    <xf numFmtId="0" fontId="0" fillId="0" borderId="0">
      <alignment vertical="center"/>
    </xf>
    <xf numFmtId="0" fontId="63"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0"/>
    <xf numFmtId="0" fontId="67" fillId="0" borderId="0">
      <alignment horizontal="centerContinuous"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3">
      <alignment horizontal="distributed" vertical="center" wrapText="1"/>
    </xf>
    <xf numFmtId="0" fontId="0" fillId="0" borderId="0"/>
    <xf numFmtId="0" fontId="0" fillId="9" borderId="11" applyNumberFormat="0" applyFont="0" applyAlignment="0" applyProtection="0">
      <alignment vertical="center"/>
    </xf>
    <xf numFmtId="0" fontId="12" fillId="17" borderId="0" applyNumberFormat="0" applyBorder="0" applyAlignment="0" applyProtection="0">
      <alignment vertical="center"/>
    </xf>
    <xf numFmtId="0" fontId="0" fillId="0" borderId="0"/>
    <xf numFmtId="0" fontId="0" fillId="0" borderId="0"/>
    <xf numFmtId="0" fontId="0" fillId="0" borderId="0"/>
    <xf numFmtId="0" fontId="51" fillId="16"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0" fillId="0" borderId="0">
      <alignment vertical="center"/>
    </xf>
    <xf numFmtId="0" fontId="0" fillId="0" borderId="0"/>
    <xf numFmtId="0" fontId="28" fillId="0" borderId="0"/>
    <xf numFmtId="185" fontId="0" fillId="0" borderId="0" applyFont="0" applyFill="0" applyBorder="0" applyAlignment="0" applyProtection="0"/>
    <xf numFmtId="0" fontId="0" fillId="0" borderId="0">
      <alignment vertical="center"/>
    </xf>
    <xf numFmtId="0" fontId="12" fillId="8" borderId="0" applyNumberFormat="0" applyBorder="0" applyAlignment="0" applyProtection="0">
      <alignment vertical="center"/>
    </xf>
    <xf numFmtId="0" fontId="0" fillId="0" borderId="0"/>
    <xf numFmtId="0" fontId="0" fillId="0" borderId="0"/>
    <xf numFmtId="0" fontId="6" fillId="0" borderId="0">
      <alignment vertical="center"/>
    </xf>
    <xf numFmtId="185" fontId="0" fillId="0" borderId="0" applyFont="0" applyFill="0" applyBorder="0" applyAlignment="0" applyProtection="0"/>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2" fillId="7"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2"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0" fillId="0" borderId="14" applyNumberFormat="0" applyFill="0" applyAlignment="0" applyProtection="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2" fillId="13" borderId="0" applyNumberFormat="0" applyBorder="0" applyAlignment="0" applyProtection="0">
      <alignment vertical="center"/>
    </xf>
    <xf numFmtId="0" fontId="0" fillId="0" borderId="0"/>
    <xf numFmtId="0" fontId="0" fillId="0" borderId="0">
      <alignment vertical="center"/>
    </xf>
    <xf numFmtId="0" fontId="0" fillId="0" borderId="0"/>
    <xf numFmtId="0" fontId="47" fillId="8"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0" fillId="0" borderId="14" applyNumberFormat="0" applyFill="0" applyAlignment="0" applyProtection="0">
      <alignment vertical="center"/>
    </xf>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19" borderId="0" applyNumberFormat="0" applyBorder="0" applyAlignment="0" applyProtection="0">
      <alignment vertical="center"/>
    </xf>
    <xf numFmtId="0" fontId="0" fillId="0" borderId="0">
      <alignment vertical="center"/>
    </xf>
    <xf numFmtId="43" fontId="12"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7" borderId="0" applyNumberFormat="0" applyBorder="0" applyAlignment="0" applyProtection="0">
      <alignment vertical="center"/>
    </xf>
    <xf numFmtId="0" fontId="47"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3">
      <alignment horizontal="distributed" vertical="center" wrapText="1"/>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alignment vertical="center"/>
    </xf>
    <xf numFmtId="0" fontId="12" fillId="0" borderId="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0" fillId="0" borderId="0"/>
    <xf numFmtId="0" fontId="12"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65" fillId="23" borderId="0" applyNumberFormat="0" applyBorder="0" applyAlignment="0" applyProtection="0">
      <alignment vertical="center"/>
    </xf>
    <xf numFmtId="0" fontId="0" fillId="0" borderId="0"/>
    <xf numFmtId="0" fontId="54" fillId="17" borderId="0" applyNumberFormat="0" applyBorder="0" applyAlignment="0" applyProtection="0">
      <alignment vertical="center"/>
    </xf>
    <xf numFmtId="0" fontId="0" fillId="0" borderId="0">
      <alignment vertical="center"/>
    </xf>
    <xf numFmtId="0" fontId="0" fillId="0" borderId="0"/>
    <xf numFmtId="0" fontId="12"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0" fillId="0" borderId="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0" fillId="0" borderId="0"/>
    <xf numFmtId="0" fontId="0" fillId="0" borderId="0"/>
    <xf numFmtId="0" fontId="12" fillId="2" borderId="0" applyNumberFormat="0" applyBorder="0" applyAlignment="0" applyProtection="0">
      <alignment vertical="center"/>
    </xf>
    <xf numFmtId="0" fontId="47" fillId="21" borderId="0" applyNumberFormat="0" applyBorder="0" applyAlignment="0" applyProtection="0">
      <alignment vertical="center"/>
    </xf>
    <xf numFmtId="0" fontId="0" fillId="0" borderId="0"/>
    <xf numFmtId="0" fontId="0" fillId="0" borderId="0"/>
    <xf numFmtId="0" fontId="65" fillId="23" borderId="0" applyNumberFormat="0" applyBorder="0" applyAlignment="0" applyProtection="0">
      <alignment vertical="center"/>
    </xf>
    <xf numFmtId="0" fontId="0" fillId="0" borderId="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0" borderId="0"/>
    <xf numFmtId="0" fontId="0" fillId="0" borderId="0">
      <alignment vertical="center"/>
    </xf>
    <xf numFmtId="0" fontId="0" fillId="0" borderId="0">
      <alignment vertical="center"/>
    </xf>
    <xf numFmtId="0" fontId="0" fillId="0" borderId="0"/>
    <xf numFmtId="0" fontId="0" fillId="0" borderId="0">
      <alignment vertical="center"/>
    </xf>
    <xf numFmtId="0" fontId="12" fillId="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72" fillId="14" borderId="19"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0" fillId="0" borderId="20" applyNumberFormat="0" applyFill="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xf numFmtId="0" fontId="0" fillId="0" borderId="0"/>
    <xf numFmtId="0" fontId="0" fillId="0" borderId="0">
      <alignment vertical="center"/>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65" fillId="23"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69" fillId="0" borderId="16" applyNumberFormat="0" applyFill="0" applyAlignment="0" applyProtection="0">
      <alignment vertical="center"/>
    </xf>
    <xf numFmtId="0" fontId="0" fillId="0" borderId="0">
      <alignment vertical="center"/>
    </xf>
    <xf numFmtId="0" fontId="0" fillId="0" borderId="0"/>
    <xf numFmtId="0" fontId="12" fillId="11"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0" fillId="0" borderId="0"/>
    <xf numFmtId="0" fontId="69" fillId="0" borderId="16" applyNumberFormat="0" applyFill="0" applyAlignment="0" applyProtection="0">
      <alignment vertical="center"/>
    </xf>
    <xf numFmtId="182" fontId="2" fillId="0" borderId="3">
      <alignment vertical="center"/>
      <protection locked="0"/>
    </xf>
    <xf numFmtId="0" fontId="0" fillId="0" borderId="0">
      <alignment vertical="center"/>
    </xf>
    <xf numFmtId="0" fontId="0" fillId="0" borderId="0"/>
    <xf numFmtId="0" fontId="72" fillId="14" borderId="19" applyNumberFormat="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5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lignment vertical="center"/>
    </xf>
    <xf numFmtId="0" fontId="0" fillId="0" borderId="0"/>
    <xf numFmtId="0" fontId="69" fillId="0" borderId="16"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71" fillId="14" borderId="19" applyNumberFormat="0" applyAlignment="0" applyProtection="0">
      <alignment vertical="center"/>
    </xf>
    <xf numFmtId="0" fontId="0" fillId="0" borderId="0">
      <alignment vertical="center"/>
    </xf>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0" fontId="12" fillId="16" borderId="0" applyNumberFormat="0" applyBorder="0" applyAlignment="0" applyProtection="0">
      <alignment vertical="center"/>
    </xf>
    <xf numFmtId="185" fontId="0" fillId="0" borderId="0" applyFont="0" applyFill="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50" fillId="0" borderId="0"/>
    <xf numFmtId="0" fontId="12" fillId="12" borderId="0" applyNumberFormat="0" applyBorder="0" applyAlignment="0" applyProtection="0">
      <alignment vertical="center"/>
    </xf>
    <xf numFmtId="0" fontId="0" fillId="0" borderId="0">
      <alignment vertical="center"/>
    </xf>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alignment vertical="center"/>
    </xf>
    <xf numFmtId="0" fontId="0" fillId="0" borderId="0"/>
    <xf numFmtId="0" fontId="12" fillId="11" borderId="0" applyNumberFormat="0" applyBorder="0" applyAlignment="0" applyProtection="0">
      <alignment vertical="center"/>
    </xf>
    <xf numFmtId="0" fontId="0" fillId="0" borderId="0"/>
    <xf numFmtId="0" fontId="57" fillId="12" borderId="13" applyNumberFormat="0" applyAlignment="0" applyProtection="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65" fillId="23" borderId="0" applyNumberFormat="0" applyBorder="0" applyAlignment="0" applyProtection="0">
      <alignment vertical="center"/>
    </xf>
    <xf numFmtId="0" fontId="54"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7"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0" fillId="0" borderId="0"/>
    <xf numFmtId="0" fontId="78" fillId="0" borderId="21" applyNumberFormat="0" applyFill="0" applyAlignment="0" applyProtection="0">
      <alignment vertical="center"/>
    </xf>
    <xf numFmtId="0" fontId="0" fillId="0" borderId="0"/>
    <xf numFmtId="0" fontId="0" fillId="0" borderId="0">
      <alignment vertical="center"/>
    </xf>
    <xf numFmtId="0" fontId="0" fillId="0" borderId="0"/>
    <xf numFmtId="0" fontId="12" fillId="16" borderId="0" applyNumberFormat="0" applyBorder="0" applyAlignment="0" applyProtection="0">
      <alignment vertical="center"/>
    </xf>
    <xf numFmtId="0" fontId="72" fillId="14" borderId="19" applyNumberFormat="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47" fillId="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51" fillId="24" borderId="0" applyNumberFormat="0" applyBorder="0" applyAlignment="0" applyProtection="0">
      <alignment vertical="center"/>
    </xf>
    <xf numFmtId="0" fontId="0" fillId="0" borderId="0"/>
    <xf numFmtId="0" fontId="0" fillId="0" borderId="0"/>
    <xf numFmtId="0" fontId="0" fillId="0" borderId="0"/>
    <xf numFmtId="0" fontId="51" fillId="8"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0" fillId="0" borderId="0"/>
    <xf numFmtId="0" fontId="0" fillId="0" borderId="0"/>
    <xf numFmtId="0" fontId="47" fillId="8" borderId="0" applyNumberFormat="0" applyBorder="0" applyAlignment="0" applyProtection="0">
      <alignment vertical="center"/>
    </xf>
    <xf numFmtId="0" fontId="0" fillId="0" borderId="0"/>
    <xf numFmtId="9" fontId="12" fillId="0" borderId="0" applyFont="0" applyFill="0" applyBorder="0" applyAlignment="0" applyProtection="0">
      <alignment vertical="center"/>
    </xf>
    <xf numFmtId="0" fontId="0" fillId="0" borderId="0">
      <alignment vertical="center"/>
    </xf>
    <xf numFmtId="0" fontId="0" fillId="0" borderId="0"/>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54"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xf numFmtId="0" fontId="62" fillId="0" borderId="15"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2" fillId="16" borderId="0" applyNumberFormat="0" applyBorder="0" applyAlignment="0" applyProtection="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2" fillId="14" borderId="19"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24"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0" fillId="0" borderId="0">
      <alignment vertical="center"/>
    </xf>
    <xf numFmtId="0" fontId="0" fillId="0" borderId="0"/>
    <xf numFmtId="0" fontId="0" fillId="0" borderId="0"/>
    <xf numFmtId="0" fontId="47" fillId="21" borderId="0" applyNumberFormat="0" applyBorder="0" applyAlignment="0" applyProtection="0">
      <alignment vertical="center"/>
    </xf>
    <xf numFmtId="0" fontId="75" fillId="0" borderId="21" applyNumberFormat="0" applyFill="0" applyAlignment="0" applyProtection="0">
      <alignment vertical="center"/>
    </xf>
    <xf numFmtId="0" fontId="0" fillId="0" borderId="0">
      <alignment vertical="center"/>
    </xf>
    <xf numFmtId="0" fontId="0" fillId="0" borderId="0"/>
    <xf numFmtId="0" fontId="60"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7"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1" fillId="26" borderId="0" applyNumberFormat="0" applyBorder="0" applyAlignment="0" applyProtection="0">
      <alignment vertical="center"/>
    </xf>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1" fillId="24" borderId="0" applyNumberFormat="0" applyBorder="0" applyAlignment="0" applyProtection="0">
      <alignment vertical="center"/>
    </xf>
    <xf numFmtId="0" fontId="0" fillId="0" borderId="0">
      <alignment vertical="center"/>
    </xf>
    <xf numFmtId="0" fontId="64" fillId="0" borderId="17" applyNumberFormat="0" applyFill="0" applyAlignment="0" applyProtection="0">
      <alignment vertical="center"/>
    </xf>
    <xf numFmtId="0" fontId="54" fillId="17" borderId="0" applyNumberFormat="0" applyBorder="0" applyAlignment="0" applyProtection="0">
      <alignment vertical="center"/>
    </xf>
    <xf numFmtId="0" fontId="0" fillId="0" borderId="0"/>
    <xf numFmtId="0" fontId="76" fillId="0" borderId="0" applyNumberFormat="0" applyFill="0" applyBorder="0" applyAlignment="0" applyProtection="0">
      <alignment vertical="top"/>
      <protection locked="0"/>
    </xf>
    <xf numFmtId="0" fontId="0" fillId="0" borderId="0">
      <alignment vertical="center"/>
    </xf>
    <xf numFmtId="0" fontId="54" fillId="17"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51" fillId="19" borderId="0" applyNumberFormat="0" applyBorder="0" applyAlignment="0" applyProtection="0">
      <alignment vertical="center"/>
    </xf>
    <xf numFmtId="0" fontId="57" fillId="2" borderId="13"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4" fillId="17" borderId="0" applyNumberFormat="0" applyBorder="0" applyAlignment="0" applyProtection="0">
      <alignment vertical="center"/>
    </xf>
    <xf numFmtId="0" fontId="0" fillId="0" borderId="0">
      <alignment vertical="center"/>
    </xf>
    <xf numFmtId="0" fontId="0" fillId="0" borderId="0"/>
    <xf numFmtId="0" fontId="51" fillId="24" borderId="0" applyNumberFormat="0" applyBorder="0" applyAlignment="0" applyProtection="0">
      <alignment vertical="center"/>
    </xf>
    <xf numFmtId="0" fontId="0" fillId="0" borderId="0"/>
    <xf numFmtId="0" fontId="51"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70" fillId="2" borderId="18" applyNumberFormat="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9" fillId="0" borderId="0">
      <alignment vertical="center"/>
    </xf>
    <xf numFmtId="0" fontId="0" fillId="0" borderId="0"/>
    <xf numFmtId="0" fontId="47" fillId="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65" fillId="23" borderId="0" applyNumberFormat="0" applyBorder="0" applyAlignment="0" applyProtection="0">
      <alignment vertical="center"/>
    </xf>
    <xf numFmtId="0" fontId="0" fillId="0" borderId="0">
      <alignment vertical="center"/>
    </xf>
    <xf numFmtId="0" fontId="65" fillId="23"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xf numFmtId="0" fontId="65" fillId="23"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65" fillId="2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alignment vertical="center"/>
    </xf>
    <xf numFmtId="0" fontId="0" fillId="0" borderId="0"/>
    <xf numFmtId="0" fontId="51"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0" fillId="0" borderId="0"/>
    <xf numFmtId="0" fontId="51" fillId="22"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1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1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80" fillId="0" borderId="0"/>
    <xf numFmtId="0" fontId="0" fillId="0" borderId="0">
      <alignment vertical="center"/>
    </xf>
    <xf numFmtId="0" fontId="52" fillId="0" borderId="0" applyNumberFormat="0" applyFill="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0" fillId="0" borderId="0">
      <alignment vertical="center"/>
    </xf>
    <xf numFmtId="0" fontId="58" fillId="0" borderId="0" applyNumberFormat="0" applyFill="0" applyBorder="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62" fillId="0" borderId="15"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xf numFmtId="0" fontId="0" fillId="0" borderId="0">
      <alignment vertical="center"/>
    </xf>
    <xf numFmtId="0" fontId="52" fillId="0" borderId="22" applyNumberFormat="0" applyFill="0" applyAlignment="0" applyProtection="0">
      <alignment vertical="center"/>
    </xf>
    <xf numFmtId="0" fontId="59" fillId="0" borderId="0" applyNumberFormat="0" applyFill="0" applyBorder="0" applyAlignment="0" applyProtection="0">
      <alignment vertical="center"/>
    </xf>
    <xf numFmtId="0" fontId="54"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65" fillId="23" borderId="0" applyNumberFormat="0" applyBorder="0" applyAlignment="0" applyProtection="0">
      <alignment vertical="center"/>
    </xf>
    <xf numFmtId="0" fontId="0" fillId="0" borderId="0"/>
    <xf numFmtId="0" fontId="65" fillId="23" borderId="0" applyNumberFormat="0" applyBorder="0" applyAlignment="0" applyProtection="0">
      <alignment vertical="center"/>
    </xf>
    <xf numFmtId="0" fontId="0" fillId="0" borderId="0"/>
    <xf numFmtId="0" fontId="5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5"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6" fillId="16" borderId="1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2" fillId="0" borderId="0">
      <alignment vertical="center"/>
    </xf>
    <xf numFmtId="0" fontId="0" fillId="0" borderId="0"/>
    <xf numFmtId="0" fontId="0" fillId="0" borderId="0"/>
    <xf numFmtId="0" fontId="47" fillId="2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47" fillId="24" borderId="0" applyNumberFormat="0" applyBorder="0" applyAlignment="0" applyProtection="0">
      <alignment vertical="center"/>
    </xf>
    <xf numFmtId="0" fontId="51" fillId="26" borderId="0" applyNumberFormat="0" applyBorder="0" applyAlignment="0" applyProtection="0">
      <alignment vertical="center"/>
    </xf>
    <xf numFmtId="0" fontId="0" fillId="0" borderId="0">
      <alignment vertical="center"/>
    </xf>
    <xf numFmtId="0" fontId="77" fillId="0" borderId="16" applyNumberFormat="0" applyFill="0" applyAlignment="0" applyProtection="0">
      <alignment vertical="center"/>
    </xf>
    <xf numFmtId="0" fontId="0" fillId="0" borderId="0"/>
    <xf numFmtId="0" fontId="77" fillId="0" borderId="16" applyNumberFormat="0" applyFill="0" applyAlignment="0" applyProtection="0">
      <alignment vertical="center"/>
    </xf>
    <xf numFmtId="185" fontId="0" fillId="0" borderId="0" applyFont="0" applyFill="0" applyBorder="0" applyAlignment="0" applyProtection="0">
      <alignment vertical="center"/>
    </xf>
    <xf numFmtId="0" fontId="47" fillId="24" borderId="0" applyNumberFormat="0" applyBorder="0" applyAlignment="0" applyProtection="0">
      <alignment vertical="center"/>
    </xf>
    <xf numFmtId="0" fontId="0" fillId="0" borderId="0">
      <alignment vertical="center"/>
    </xf>
    <xf numFmtId="0" fontId="77" fillId="0" borderId="16" applyNumberFormat="0" applyFill="0" applyAlignment="0" applyProtection="0">
      <alignment vertical="center"/>
    </xf>
    <xf numFmtId="0" fontId="0" fillId="0" borderId="0"/>
    <xf numFmtId="185" fontId="0" fillId="0" borderId="0" applyFont="0" applyFill="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57" fillId="2" borderId="13" applyNumberFormat="0" applyAlignment="0" applyProtection="0">
      <alignment vertical="center"/>
    </xf>
    <xf numFmtId="0" fontId="47" fillId="21" borderId="0" applyNumberFormat="0" applyBorder="0" applyAlignment="0" applyProtection="0">
      <alignment vertical="center"/>
    </xf>
    <xf numFmtId="0" fontId="5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7" fillId="12" borderId="13"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7" fillId="20" borderId="0" applyNumberFormat="0" applyBorder="0" applyAlignment="0" applyProtection="0">
      <alignment vertical="center"/>
    </xf>
    <xf numFmtId="0" fontId="47"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9" fontId="0" fillId="0" borderId="0" applyFont="0" applyFill="0" applyBorder="0" applyAlignment="0" applyProtection="0">
      <alignment vertical="center"/>
    </xf>
    <xf numFmtId="0" fontId="12" fillId="11" borderId="0" applyNumberFormat="0" applyBorder="0" applyAlignment="0" applyProtection="0">
      <alignment vertical="center"/>
    </xf>
    <xf numFmtId="0" fontId="47" fillId="4" borderId="0" applyNumberFormat="0" applyBorder="0" applyAlignment="0" applyProtection="0">
      <alignment vertical="center"/>
    </xf>
    <xf numFmtId="0" fontId="12" fillId="11" borderId="0" applyNumberFormat="0" applyBorder="0" applyAlignment="0" applyProtection="0">
      <alignment vertical="center"/>
    </xf>
    <xf numFmtId="0" fontId="47" fillId="4" borderId="0" applyNumberFormat="0" applyBorder="0" applyAlignment="0" applyProtection="0">
      <alignment vertical="center"/>
    </xf>
    <xf numFmtId="0" fontId="12" fillId="11"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47" fillId="21" borderId="0" applyNumberFormat="0" applyBorder="0" applyAlignment="0" applyProtection="0">
      <alignment vertical="center"/>
    </xf>
    <xf numFmtId="0" fontId="12" fillId="11" borderId="0" applyNumberFormat="0" applyBorder="0" applyAlignment="0" applyProtection="0">
      <alignment vertical="center"/>
    </xf>
    <xf numFmtId="0" fontId="47" fillId="15"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85" fontId="0" fillId="0" borderId="0" applyFon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82" fillId="0" borderId="23" applyNumberFormat="0" applyFill="0" applyAlignment="0" applyProtection="0">
      <alignment vertical="center"/>
    </xf>
    <xf numFmtId="0" fontId="12" fillId="23" borderId="0" applyNumberFormat="0" applyBorder="0" applyAlignment="0" applyProtection="0">
      <alignment vertical="center"/>
    </xf>
    <xf numFmtId="0" fontId="51"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182" fontId="2" fillId="0" borderId="3">
      <alignment vertical="center"/>
      <protection locked="0"/>
    </xf>
    <xf numFmtId="0" fontId="12" fillId="23" borderId="0" applyNumberFormat="0" applyBorder="0" applyAlignment="0" applyProtection="0">
      <alignment vertical="center"/>
    </xf>
    <xf numFmtId="0" fontId="6" fillId="0" borderId="0"/>
    <xf numFmtId="0" fontId="72" fillId="14" borderId="19"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7"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51" fillId="2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47" fillId="20" borderId="0" applyNumberFormat="0" applyBorder="0" applyAlignment="0" applyProtection="0">
      <alignment vertical="center"/>
    </xf>
    <xf numFmtId="0" fontId="51" fillId="22" borderId="0" applyNumberFormat="0" applyBorder="0" applyAlignment="0" applyProtection="0">
      <alignment vertical="center"/>
    </xf>
    <xf numFmtId="0" fontId="12" fillId="23" borderId="0" applyNumberFormat="0" applyBorder="0" applyAlignment="0" applyProtection="0">
      <alignment vertical="center"/>
    </xf>
    <xf numFmtId="0" fontId="51" fillId="22" borderId="0" applyNumberFormat="0" applyBorder="0" applyAlignment="0" applyProtection="0">
      <alignment vertical="center"/>
    </xf>
    <xf numFmtId="0" fontId="12" fillId="23" borderId="0" applyNumberFormat="0" applyBorder="0" applyAlignment="0" applyProtection="0">
      <alignment vertical="center"/>
    </xf>
    <xf numFmtId="0" fontId="6" fillId="0" borderId="0">
      <alignment vertical="center"/>
    </xf>
    <xf numFmtId="0" fontId="0" fillId="0" borderId="0"/>
    <xf numFmtId="0" fontId="51"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1" fillId="22" borderId="0" applyNumberFormat="0" applyBorder="0" applyAlignment="0" applyProtection="0">
      <alignment vertical="center"/>
    </xf>
    <xf numFmtId="0" fontId="12" fillId="23" borderId="0" applyNumberFormat="0" applyBorder="0" applyAlignment="0" applyProtection="0">
      <alignment vertical="center"/>
    </xf>
    <xf numFmtId="0" fontId="6" fillId="0" borderId="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6" fillId="0" borderId="0">
      <alignment vertical="center"/>
    </xf>
    <xf numFmtId="0" fontId="0" fillId="0" borderId="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6" fillId="0" borderId="0">
      <alignment vertical="center"/>
    </xf>
    <xf numFmtId="0" fontId="6"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7"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51"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7" fillId="20"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9" fontId="0" fillId="0" borderId="0" applyFont="0" applyFill="0" applyBorder="0" applyAlignment="0" applyProtection="0"/>
    <xf numFmtId="0" fontId="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1" fillId="16" borderId="0" applyNumberFormat="0" applyBorder="0" applyAlignment="0" applyProtection="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0" fillId="0" borderId="20" applyNumberFormat="0" applyFill="0" applyAlignment="0" applyProtection="0">
      <alignment vertical="center"/>
    </xf>
    <xf numFmtId="0" fontId="12" fillId="9" borderId="0" applyNumberFormat="0" applyBorder="0" applyAlignment="0" applyProtection="0">
      <alignment vertical="center"/>
    </xf>
    <xf numFmtId="0" fontId="0" fillId="0" borderId="0"/>
    <xf numFmtId="0" fontId="10" fillId="0" borderId="20" applyNumberFormat="0" applyFill="0" applyAlignment="0" applyProtection="0">
      <alignment vertical="center"/>
    </xf>
    <xf numFmtId="0" fontId="12" fillId="9" borderId="0" applyNumberFormat="0" applyBorder="0" applyAlignment="0" applyProtection="0">
      <alignment vertical="center"/>
    </xf>
    <xf numFmtId="0" fontId="10" fillId="0" borderId="20" applyNumberFormat="0" applyFill="0" applyAlignment="0" applyProtection="0">
      <alignment vertical="center"/>
    </xf>
    <xf numFmtId="0" fontId="12" fillId="9" borderId="0" applyNumberFormat="0" applyBorder="0" applyAlignment="0" applyProtection="0">
      <alignment vertical="center"/>
    </xf>
    <xf numFmtId="0" fontId="10" fillId="0" borderId="20" applyNumberFormat="0" applyFill="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0" fillId="0" borderId="0">
      <alignment vertical="center"/>
    </xf>
    <xf numFmtId="0" fontId="12" fillId="9" borderId="0" applyNumberFormat="0" applyBorder="0" applyAlignment="0" applyProtection="0">
      <alignment vertical="center"/>
    </xf>
    <xf numFmtId="0" fontId="0" fillId="0" borderId="0"/>
    <xf numFmtId="0" fontId="10" fillId="0" borderId="12" applyNumberFormat="0" applyFill="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0" fillId="0" borderId="12" applyNumberFormat="0" applyFill="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0" fillId="0" borderId="12" applyNumberFormat="0" applyFill="0" applyAlignment="0" applyProtection="0">
      <alignment vertical="center"/>
    </xf>
    <xf numFmtId="0" fontId="12" fillId="9" borderId="0" applyNumberFormat="0" applyBorder="0" applyAlignment="0" applyProtection="0">
      <alignment vertical="center"/>
    </xf>
    <xf numFmtId="0" fontId="10" fillId="0" borderId="20" applyNumberFormat="0" applyFill="0" applyAlignment="0" applyProtection="0">
      <alignment vertical="center"/>
    </xf>
    <xf numFmtId="0" fontId="12" fillId="9" borderId="0" applyNumberFormat="0" applyBorder="0" applyAlignment="0" applyProtection="0">
      <alignment vertical="center"/>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185" fontId="0" fillId="0" borderId="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1" fillId="22"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9" fontId="12" fillId="0" borderId="0" applyFont="0" applyFill="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5" fillId="23"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0" fillId="0" borderId="0">
      <alignment vertical="center"/>
    </xf>
    <xf numFmtId="0" fontId="12" fillId="17" borderId="0" applyNumberFormat="0" applyBorder="0" applyAlignment="0" applyProtection="0">
      <alignment vertical="center"/>
    </xf>
    <xf numFmtId="0" fontId="80" fillId="0" borderId="0"/>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0"/>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9" fontId="12" fillId="0" borderId="0" applyFont="0" applyFill="0" applyBorder="0" applyAlignment="0" applyProtection="0">
      <alignment vertical="center"/>
    </xf>
    <xf numFmtId="0" fontId="12" fillId="17" borderId="0" applyNumberFormat="0" applyBorder="0" applyAlignment="0" applyProtection="0">
      <alignment vertical="center"/>
    </xf>
    <xf numFmtId="0" fontId="48"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47" fillId="2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9" fillId="0" borderId="0" applyNumberFormat="0" applyFill="0" applyBorder="0" applyAlignment="0" applyProtection="0">
      <alignment vertical="center"/>
    </xf>
    <xf numFmtId="0" fontId="6" fillId="0" borderId="0"/>
    <xf numFmtId="0" fontId="54" fillId="17" borderId="0" applyNumberFormat="0" applyBorder="0" applyAlignment="0" applyProtection="0">
      <alignment vertical="center"/>
    </xf>
    <xf numFmtId="0" fontId="12" fillId="10" borderId="0" applyNumberFormat="0" applyBorder="0" applyAlignment="0" applyProtection="0">
      <alignment vertical="center"/>
    </xf>
    <xf numFmtId="0" fontId="7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0" fillId="0" borderId="20"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7" fillId="2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6" fillId="0" borderId="0"/>
    <xf numFmtId="0" fontId="12" fillId="10" borderId="0" applyNumberFormat="0" applyBorder="0" applyAlignment="0" applyProtection="0">
      <alignment vertical="center"/>
    </xf>
    <xf numFmtId="0" fontId="71" fillId="14" borderId="19" applyNumberFormat="0" applyAlignment="0" applyProtection="0">
      <alignment vertical="center"/>
    </xf>
    <xf numFmtId="0" fontId="51" fillId="22" borderId="0" applyNumberFormat="0" applyBorder="0" applyAlignment="0" applyProtection="0">
      <alignment vertical="center"/>
    </xf>
    <xf numFmtId="0" fontId="12" fillId="10" borderId="0" applyNumberFormat="0" applyBorder="0" applyAlignment="0" applyProtection="0">
      <alignment vertical="center"/>
    </xf>
    <xf numFmtId="0" fontId="74"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185" fontId="0" fillId="0" borderId="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7"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74" fillId="0" borderId="0" applyNumberFormat="0" applyFill="0" applyBorder="0" applyAlignment="0" applyProtection="0">
      <alignment vertical="center"/>
    </xf>
    <xf numFmtId="0" fontId="6" fillId="0" borderId="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185" fontId="0" fillId="0" borderId="0" applyFont="0" applyFill="0" applyBorder="0" applyAlignment="0" applyProtection="0"/>
    <xf numFmtId="0" fontId="12" fillId="7" borderId="0" applyNumberFormat="0" applyBorder="0" applyAlignment="0" applyProtection="0">
      <alignment vertical="center"/>
    </xf>
    <xf numFmtId="0" fontId="60" fillId="0" borderId="1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85" fontId="0" fillId="0" borderId="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185" fontId="0" fillId="0" borderId="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1" fillId="2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1" fontId="50" fillId="0" borderId="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47" fillId="5" borderId="0" applyNumberFormat="0" applyBorder="0" applyAlignment="0" applyProtection="0">
      <alignment vertical="center"/>
    </xf>
    <xf numFmtId="0" fontId="12" fillId="7" borderId="0" applyNumberFormat="0" applyBorder="0" applyAlignment="0" applyProtection="0">
      <alignment vertical="center"/>
    </xf>
    <xf numFmtId="0" fontId="2" fillId="0" borderId="3">
      <alignment horizontal="distributed" vertical="center" wrapText="1"/>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7" fillId="5"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6"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37" fontId="53" fillId="0" borderId="0">
      <alignment vertical="center"/>
    </xf>
    <xf numFmtId="0" fontId="12" fillId="16" borderId="0" applyNumberFormat="0" applyBorder="0" applyAlignment="0" applyProtection="0">
      <alignment vertical="center"/>
    </xf>
    <xf numFmtId="37" fontId="53"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12" applyNumberFormat="0" applyFill="0" applyAlignment="0" applyProtection="0">
      <alignment vertical="center"/>
    </xf>
    <xf numFmtId="185" fontId="0" fillId="0" borderId="0" applyFon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7"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57" fillId="12" borderId="13" applyNumberFormat="0" applyAlignment="0" applyProtection="0">
      <alignment vertical="center"/>
    </xf>
    <xf numFmtId="0" fontId="12" fillId="7" borderId="0" applyNumberFormat="0" applyBorder="0" applyAlignment="0" applyProtection="0">
      <alignment vertical="center"/>
    </xf>
    <xf numFmtId="0" fontId="77" fillId="0" borderId="16" applyNumberFormat="0" applyFill="0" applyAlignment="0" applyProtection="0">
      <alignment vertical="center"/>
    </xf>
    <xf numFmtId="0" fontId="57" fillId="12" borderId="13" applyNumberFormat="0" applyAlignment="0" applyProtection="0">
      <alignment vertical="center"/>
    </xf>
    <xf numFmtId="0" fontId="12" fillId="23" borderId="0" applyNumberFormat="0" applyBorder="0" applyAlignment="0" applyProtection="0">
      <alignment vertical="center"/>
    </xf>
    <xf numFmtId="0" fontId="57" fillId="12" borderId="13" applyNumberFormat="0" applyAlignment="0" applyProtection="0">
      <alignment vertical="center"/>
    </xf>
    <xf numFmtId="0" fontId="12" fillId="16" borderId="0" applyNumberFormat="0" applyBorder="0" applyAlignment="0" applyProtection="0">
      <alignment vertical="center"/>
    </xf>
    <xf numFmtId="0" fontId="57" fillId="12" borderId="13" applyNumberFormat="0" applyAlignment="0" applyProtection="0">
      <alignment vertical="center"/>
    </xf>
    <xf numFmtId="0" fontId="12" fillId="17" borderId="0" applyNumberFormat="0" applyBorder="0" applyAlignment="0" applyProtection="0">
      <alignment vertical="center"/>
    </xf>
    <xf numFmtId="0" fontId="51" fillId="19"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57" fillId="12" borderId="13" applyNumberFormat="0" applyAlignment="0" applyProtection="0">
      <alignment vertical="center"/>
    </xf>
    <xf numFmtId="0" fontId="12" fillId="2" borderId="0" applyNumberFormat="0" applyBorder="0" applyAlignment="0" applyProtection="0">
      <alignment vertical="center"/>
    </xf>
    <xf numFmtId="0" fontId="51" fillId="19" borderId="0" applyNumberFormat="0" applyBorder="0" applyAlignment="0" applyProtection="0">
      <alignment vertical="center"/>
    </xf>
    <xf numFmtId="0" fontId="57" fillId="12" borderId="13" applyNumberFormat="0" applyAlignment="0" applyProtection="0">
      <alignment vertical="center"/>
    </xf>
    <xf numFmtId="0" fontId="12" fillId="9" borderId="0" applyNumberFormat="0" applyBorder="0" applyAlignment="0" applyProtection="0">
      <alignment vertical="center"/>
    </xf>
    <xf numFmtId="191" fontId="84" fillId="0" borderId="0">
      <alignment vertical="center"/>
    </xf>
    <xf numFmtId="0" fontId="57" fillId="2" borderId="13" applyNumberFormat="0" applyAlignment="0" applyProtection="0">
      <alignment vertical="center"/>
    </xf>
    <xf numFmtId="0" fontId="12" fillId="11" borderId="0" applyNumberFormat="0" applyBorder="0" applyAlignment="0" applyProtection="0">
      <alignment vertical="center"/>
    </xf>
    <xf numFmtId="0" fontId="57" fillId="2" borderId="13" applyNumberFormat="0" applyAlignment="0" applyProtection="0">
      <alignment vertical="center"/>
    </xf>
    <xf numFmtId="0" fontId="12" fillId="16" borderId="0" applyNumberFormat="0" applyBorder="0" applyAlignment="0" applyProtection="0">
      <alignment vertical="center"/>
    </xf>
    <xf numFmtId="0" fontId="57" fillId="12" borderId="13" applyNumberFormat="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1" fillId="8" borderId="0" applyNumberFormat="0" applyBorder="0" applyAlignment="0" applyProtection="0">
      <alignment vertical="center"/>
    </xf>
    <xf numFmtId="185" fontId="0" fillId="0" borderId="0" applyFont="0" applyFill="0" applyBorder="0" applyAlignment="0" applyProtection="0">
      <alignment vertical="center"/>
    </xf>
    <xf numFmtId="0" fontId="12" fillId="18" borderId="0" applyNumberFormat="0" applyBorder="0" applyAlignment="0" applyProtection="0">
      <alignment vertical="center"/>
    </xf>
    <xf numFmtId="185" fontId="0" fillId="0" borderId="0" applyFont="0" applyFill="0" applyBorder="0" applyAlignment="0" applyProtection="0"/>
    <xf numFmtId="0" fontId="12" fillId="18" borderId="0" applyNumberFormat="0" applyBorder="0" applyAlignment="0" applyProtection="0">
      <alignment vertical="center"/>
    </xf>
    <xf numFmtId="0" fontId="10" fillId="0" borderId="12" applyNumberFormat="0" applyFill="0" applyAlignment="0" applyProtection="0">
      <alignment vertical="center"/>
    </xf>
    <xf numFmtId="0" fontId="12" fillId="18" borderId="0" applyNumberFormat="0" applyBorder="0" applyAlignment="0" applyProtection="0">
      <alignment vertical="center"/>
    </xf>
    <xf numFmtId="0" fontId="10" fillId="0" borderId="12" applyNumberFormat="0" applyFill="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12" fillId="18" borderId="0" applyNumberFormat="0" applyBorder="0" applyAlignment="0" applyProtection="0">
      <alignment vertical="center"/>
    </xf>
    <xf numFmtId="0" fontId="10" fillId="0" borderId="12" applyNumberFormat="0" applyFill="0" applyAlignment="0" applyProtection="0">
      <alignment vertical="center"/>
    </xf>
    <xf numFmtId="0" fontId="12" fillId="18" borderId="0" applyNumberFormat="0" applyBorder="0" applyAlignment="0" applyProtection="0">
      <alignment vertical="center"/>
    </xf>
    <xf numFmtId="0" fontId="64"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0" fillId="0" borderId="20"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185" fontId="0" fillId="0" borderId="0" applyFont="0" applyFill="0" applyBorder="0" applyAlignment="0" applyProtection="0">
      <alignment vertical="center"/>
    </xf>
    <xf numFmtId="0" fontId="12" fillId="12" borderId="0" applyNumberFormat="0" applyBorder="0" applyAlignment="0" applyProtection="0">
      <alignment vertical="center"/>
    </xf>
    <xf numFmtId="185" fontId="0" fillId="0" borderId="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185" fontId="0" fillId="0" borderId="0" applyFon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185" fontId="0" fillId="0" borderId="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60" fillId="0" borderId="14" applyNumberFormat="0" applyFill="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57" fillId="2" borderId="13"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85"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1" fillId="8" borderId="0" applyNumberFormat="0" applyBorder="0" applyAlignment="0" applyProtection="0">
      <alignment vertical="center"/>
    </xf>
    <xf numFmtId="0" fontId="51" fillId="19" borderId="0" applyNumberFormat="0" applyBorder="0" applyAlignment="0" applyProtection="0">
      <alignment vertical="center"/>
    </xf>
    <xf numFmtId="185" fontId="0" fillId="0" borderId="0" applyFont="0" applyFill="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12" fillId="8" borderId="0" applyNumberFormat="0" applyBorder="0" applyAlignment="0" applyProtection="0">
      <alignment vertical="center"/>
    </xf>
    <xf numFmtId="0" fontId="0" fillId="0" borderId="0"/>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0" fillId="0" borderId="14" applyNumberFormat="0" applyFill="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57" fillId="12" borderId="13" applyNumberFormat="0" applyAlignment="0" applyProtection="0">
      <alignment vertical="center"/>
    </xf>
    <xf numFmtId="0" fontId="12" fillId="8" borderId="0" applyNumberFormat="0" applyBorder="0" applyAlignment="0" applyProtection="0">
      <alignment vertical="center"/>
    </xf>
    <xf numFmtId="185" fontId="0" fillId="0" borderId="0" applyFont="0" applyFill="0" applyBorder="0" applyAlignment="0" applyProtection="0">
      <alignment vertical="center"/>
    </xf>
    <xf numFmtId="0" fontId="12" fillId="8" borderId="0" applyNumberFormat="0" applyBorder="0" applyAlignment="0" applyProtection="0">
      <alignment vertical="center"/>
    </xf>
    <xf numFmtId="185" fontId="0"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74" fillId="0" borderId="0" applyNumberFormat="0" applyFill="0" applyBorder="0" applyAlignment="0" applyProtection="0">
      <alignment vertical="center"/>
    </xf>
    <xf numFmtId="0" fontId="6" fillId="0" borderId="0"/>
    <xf numFmtId="0" fontId="12" fillId="8" borderId="0" applyNumberFormat="0" applyBorder="0" applyAlignment="0" applyProtection="0">
      <alignment vertical="center"/>
    </xf>
    <xf numFmtId="185" fontId="0"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47" fillId="8" borderId="0" applyNumberFormat="0" applyBorder="0" applyAlignment="0" applyProtection="0">
      <alignment vertical="center"/>
    </xf>
    <xf numFmtId="0" fontId="51" fillId="12" borderId="0" applyNumberFormat="0" applyBorder="0" applyAlignment="0" applyProtection="0">
      <alignment vertical="center"/>
    </xf>
    <xf numFmtId="0" fontId="12" fillId="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0" fillId="0" borderId="20" applyNumberFormat="0" applyFill="0" applyAlignment="0" applyProtection="0">
      <alignment vertical="center"/>
    </xf>
    <xf numFmtId="0" fontId="60" fillId="0" borderId="14" applyNumberFormat="0" applyFill="0" applyAlignment="0" applyProtection="0">
      <alignment vertical="center"/>
    </xf>
    <xf numFmtId="0" fontId="12" fillId="8" borderId="0" applyNumberFormat="0" applyBorder="0" applyAlignment="0" applyProtection="0">
      <alignment vertical="center"/>
    </xf>
    <xf numFmtId="0" fontId="63" fillId="0" borderId="0" applyNumberFormat="0" applyFill="0" applyBorder="0" applyAlignment="0" applyProtection="0">
      <alignment vertical="center"/>
    </xf>
    <xf numFmtId="0" fontId="12" fillId="8" borderId="0" applyNumberFormat="0" applyBorder="0" applyAlignment="0" applyProtection="0">
      <alignment vertical="center"/>
    </xf>
    <xf numFmtId="0" fontId="63" fillId="0" borderId="0" applyNumberFormat="0" applyFill="0" applyBorder="0" applyAlignment="0" applyProtection="0">
      <alignment vertical="center"/>
    </xf>
    <xf numFmtId="0" fontId="57" fillId="12" borderId="13" applyNumberFormat="0" applyAlignment="0" applyProtection="0">
      <alignment vertical="center"/>
    </xf>
    <xf numFmtId="0" fontId="12" fillId="8" borderId="0" applyNumberFormat="0" applyBorder="0" applyAlignment="0" applyProtection="0">
      <alignment vertical="center"/>
    </xf>
    <xf numFmtId="0" fontId="63" fillId="0" borderId="0" applyNumberFormat="0" applyFill="0" applyBorder="0" applyAlignment="0" applyProtection="0">
      <alignment vertical="center"/>
    </xf>
    <xf numFmtId="0" fontId="12" fillId="8" borderId="0" applyNumberFormat="0" applyBorder="0" applyAlignment="0" applyProtection="0">
      <alignment vertical="center"/>
    </xf>
    <xf numFmtId="0" fontId="71" fillId="14" borderId="19"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7" fillId="12" borderId="13"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185" fontId="0" fillId="0" borderId="0" applyFont="0" applyFill="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4" fontId="0" fillId="0" borderId="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1"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0" fillId="0" borderId="0"/>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69" fillId="0" borderId="16"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85" fontId="0" fillId="0" borderId="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185" fontId="0" fillId="0" borderId="0" applyFont="0" applyFill="0" applyBorder="0" applyAlignment="0" applyProtection="0"/>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0" fillId="0" borderId="0" applyFont="0" applyFill="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185" fontId="0" fillId="0" borderId="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185" fontId="0" fillId="0" borderId="0" applyFont="0" applyFill="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9" fillId="0" borderId="16" applyNumberFormat="0" applyFill="0" applyAlignment="0" applyProtection="0">
      <alignment vertical="center"/>
    </xf>
    <xf numFmtId="0" fontId="0" fillId="0" borderId="0"/>
    <xf numFmtId="0" fontId="6"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63"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71" fillId="14" borderId="19"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41" fontId="0" fillId="0" borderId="0" applyFont="0" applyFill="0" applyBorder="0" applyAlignment="0" applyProtection="0">
      <alignment vertical="center"/>
    </xf>
    <xf numFmtId="0" fontId="12"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1" fillId="2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12" fillId="10" borderId="0" applyNumberFormat="0" applyBorder="0" applyAlignment="0" applyProtection="0">
      <alignment vertical="center"/>
    </xf>
    <xf numFmtId="0" fontId="64" fillId="0" borderId="17"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47" fillId="6"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0" fillId="0" borderId="0"/>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47" fillId="2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4" fillId="0" borderId="17" applyNumberFormat="0" applyFill="0" applyAlignment="0" applyProtection="0">
      <alignment vertical="center"/>
    </xf>
    <xf numFmtId="0" fontId="12" fillId="10" borderId="0" applyNumberFormat="0" applyBorder="0" applyAlignment="0" applyProtection="0">
      <alignment vertical="center"/>
    </xf>
    <xf numFmtId="185" fontId="0" fillId="0" borderId="0" applyFon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185" fontId="0" fillId="0" borderId="0" applyFon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7"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86" fillId="0" borderId="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185" fontId="0" fillId="0" borderId="0" applyFont="0" applyFill="0" applyBorder="0" applyAlignment="0" applyProtection="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51" fillId="16"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6" fillId="0" borderId="0">
      <alignment vertical="center"/>
    </xf>
    <xf numFmtId="185" fontId="0" fillId="0" borderId="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62" fillId="0" borderId="15"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185" fontId="0" fillId="0" borderId="0" applyFon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47" fillId="8" borderId="0" applyNumberFormat="0" applyBorder="0" applyAlignment="0" applyProtection="0">
      <alignment vertical="center"/>
    </xf>
    <xf numFmtId="0" fontId="12" fillId="13" borderId="0" applyNumberFormat="0" applyBorder="0" applyAlignment="0" applyProtection="0">
      <alignment vertical="center"/>
    </xf>
    <xf numFmtId="0" fontId="54" fillId="17" borderId="0" applyNumberFormat="0" applyBorder="0" applyAlignment="0" applyProtection="0">
      <alignment vertical="center"/>
    </xf>
    <xf numFmtId="0" fontId="12" fillId="13" borderId="0" applyNumberFormat="0" applyBorder="0" applyAlignment="0" applyProtection="0">
      <alignment vertical="center"/>
    </xf>
    <xf numFmtId="0" fontId="54" fillId="17"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alignment vertical="center"/>
    </xf>
    <xf numFmtId="0" fontId="12" fillId="13" borderId="0" applyNumberFormat="0" applyBorder="0" applyAlignment="0" applyProtection="0">
      <alignment vertical="center"/>
    </xf>
    <xf numFmtId="0" fontId="0" fillId="0" borderId="0"/>
    <xf numFmtId="0" fontId="57" fillId="12" borderId="13" applyNumberFormat="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12" fillId="13" borderId="0" applyNumberFormat="0" applyBorder="0" applyAlignment="0" applyProtection="0">
      <alignment vertical="center"/>
    </xf>
    <xf numFmtId="0" fontId="49" fillId="0" borderId="0" applyNumberFormat="0" applyFill="0" applyBorder="0" applyAlignment="0" applyProtection="0">
      <alignment vertical="center"/>
    </xf>
    <xf numFmtId="0" fontId="12" fillId="13" borderId="0" applyNumberFormat="0" applyBorder="0" applyAlignment="0" applyProtection="0">
      <alignment vertical="center"/>
    </xf>
    <xf numFmtId="0" fontId="6" fillId="0" borderId="0"/>
    <xf numFmtId="0" fontId="0" fillId="0" borderId="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54" fillId="17"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6" fillId="0" borderId="0">
      <alignment vertical="center"/>
    </xf>
    <xf numFmtId="0" fontId="12" fillId="16"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185" fontId="0" fillId="0" borderId="0" applyFont="0" applyFill="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185" fontId="0" fillId="0" borderId="0" applyFont="0" applyFill="0" applyBorder="0" applyAlignment="0" applyProtection="0">
      <alignment vertical="center"/>
    </xf>
    <xf numFmtId="0" fontId="12" fillId="16" borderId="0" applyNumberFormat="0" applyBorder="0" applyAlignment="0" applyProtection="0">
      <alignment vertical="center"/>
    </xf>
    <xf numFmtId="0" fontId="6" fillId="0" borderId="0"/>
    <xf numFmtId="0" fontId="0" fillId="0" borderId="0">
      <alignment vertical="center"/>
    </xf>
    <xf numFmtId="185" fontId="0" fillId="0" borderId="0" applyFont="0" applyFill="0" applyBorder="0" applyAlignment="0" applyProtection="0"/>
    <xf numFmtId="0" fontId="12" fillId="13" borderId="0" applyNumberFormat="0" applyBorder="0" applyAlignment="0" applyProtection="0">
      <alignment vertical="center"/>
    </xf>
    <xf numFmtId="0" fontId="12" fillId="0" borderId="0"/>
    <xf numFmtId="0" fontId="12" fillId="16" borderId="0" applyNumberFormat="0" applyBorder="0" applyAlignment="0" applyProtection="0">
      <alignment vertical="center"/>
    </xf>
    <xf numFmtId="0" fontId="80" fillId="0" borderId="0"/>
    <xf numFmtId="0" fontId="12" fillId="16" borderId="0" applyNumberFormat="0" applyBorder="0" applyAlignment="0" applyProtection="0">
      <alignment vertical="center"/>
    </xf>
    <xf numFmtId="0" fontId="6" fillId="0" borderId="0"/>
    <xf numFmtId="0" fontId="0" fillId="0" borderId="0">
      <alignment vertical="center"/>
    </xf>
    <xf numFmtId="185" fontId="0" fillId="0" borderId="0" applyFont="0" applyFill="0" applyBorder="0" applyAlignment="0" applyProtection="0"/>
    <xf numFmtId="0" fontId="12" fillId="13" borderId="0" applyNumberFormat="0" applyBorder="0" applyAlignment="0" applyProtection="0">
      <alignment vertical="center"/>
    </xf>
    <xf numFmtId="0" fontId="6" fillId="0" borderId="0"/>
    <xf numFmtId="185" fontId="0" fillId="0" borderId="0" applyFont="0" applyFill="0" applyBorder="0" applyAlignment="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4" fillId="17"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8" fillId="0" borderId="0" applyNumberFormat="0" applyFill="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xf numFmtId="185" fontId="0" fillId="0" borderId="0" applyFont="0" applyFill="0" applyBorder="0" applyAlignment="0" applyProtection="0"/>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185" fontId="0" fillId="0" borderId="0" applyFont="0" applyFill="0" applyBorder="0" applyAlignment="0" applyProtection="0">
      <alignment vertical="center"/>
    </xf>
    <xf numFmtId="0" fontId="12" fillId="13" borderId="0" applyNumberFormat="0" applyBorder="0" applyAlignment="0" applyProtection="0">
      <alignment vertical="center"/>
    </xf>
    <xf numFmtId="0" fontId="0" fillId="0" borderId="0"/>
    <xf numFmtId="185" fontId="0" fillId="0" borderId="0" applyFont="0" applyFill="0" applyBorder="0" applyAlignment="0" applyProtection="0"/>
    <xf numFmtId="0" fontId="12" fillId="13" borderId="0" applyNumberFormat="0" applyBorder="0" applyAlignment="0" applyProtection="0">
      <alignment vertical="center"/>
    </xf>
    <xf numFmtId="185" fontId="0" fillId="0" borderId="0" applyFont="0" applyFill="0" applyBorder="0" applyAlignment="0" applyProtection="0">
      <alignment vertical="center"/>
    </xf>
    <xf numFmtId="0" fontId="12" fillId="13" borderId="0" applyNumberFormat="0" applyBorder="0" applyAlignment="0" applyProtection="0">
      <alignment vertical="center"/>
    </xf>
    <xf numFmtId="180" fontId="0" fillId="0" borderId="0" applyFont="0" applyFill="0" applyBorder="0" applyAlignment="0" applyProtection="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12" fillId="13" borderId="0" applyNumberFormat="0" applyBorder="0" applyAlignment="0" applyProtection="0">
      <alignment vertical="center"/>
    </xf>
    <xf numFmtId="0" fontId="51" fillId="2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185" fontId="0" fillId="0" borderId="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185" fontId="0" fillId="0" borderId="0" applyFont="0" applyFill="0" applyBorder="0" applyAlignment="0" applyProtection="0"/>
    <xf numFmtId="0" fontId="12" fillId="16" borderId="0" applyNumberFormat="0" applyBorder="0" applyAlignment="0" applyProtection="0">
      <alignment vertical="center"/>
    </xf>
    <xf numFmtId="0" fontId="47" fillId="8" borderId="0" applyNumberFormat="0" applyBorder="0" applyAlignment="0" applyProtection="0">
      <alignment vertical="center"/>
    </xf>
    <xf numFmtId="0" fontId="51" fillId="12" borderId="0" applyNumberFormat="0" applyBorder="0" applyAlignment="0" applyProtection="0">
      <alignment vertical="center"/>
    </xf>
    <xf numFmtId="0" fontId="12" fillId="16" borderId="0" applyNumberFormat="0" applyBorder="0" applyAlignment="0" applyProtection="0">
      <alignment vertical="center"/>
    </xf>
    <xf numFmtId="0" fontId="47" fillId="8"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51" fillId="12" borderId="0" applyNumberFormat="0" applyBorder="0" applyAlignment="0" applyProtection="0">
      <alignment vertical="center"/>
    </xf>
    <xf numFmtId="0" fontId="12" fillId="13" borderId="0" applyNumberFormat="0" applyBorder="0" applyAlignment="0" applyProtection="0">
      <alignment vertical="center"/>
    </xf>
    <xf numFmtId="0" fontId="47" fillId="21" borderId="0" applyNumberFormat="0" applyBorder="0" applyAlignment="0" applyProtection="0">
      <alignment vertical="center"/>
    </xf>
    <xf numFmtId="0" fontId="12" fillId="18" borderId="0" applyNumberFormat="0" applyBorder="0" applyAlignment="0" applyProtection="0">
      <alignment vertical="center"/>
    </xf>
    <xf numFmtId="185" fontId="0" fillId="0" borderId="0" applyFont="0" applyFill="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51" fillId="1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51" fillId="24" borderId="0" applyNumberFormat="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4" fillId="17"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20" borderId="0" applyNumberFormat="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185" fontId="0" fillId="0" borderId="0" applyFont="0" applyFill="0" applyBorder="0" applyAlignment="0" applyProtection="0">
      <alignment vertical="center"/>
    </xf>
    <xf numFmtId="0" fontId="51" fillId="24" borderId="0" applyNumberFormat="0" applyBorder="0" applyAlignment="0" applyProtection="0">
      <alignment vertical="center"/>
    </xf>
    <xf numFmtId="0" fontId="12" fillId="0" borderId="0">
      <alignment vertical="center"/>
    </xf>
    <xf numFmtId="0" fontId="51" fillId="24" borderId="0" applyNumberFormat="0" applyBorder="0" applyAlignment="0" applyProtection="0">
      <alignment vertical="center"/>
    </xf>
    <xf numFmtId="192" fontId="85" fillId="0" borderId="0" applyFill="0" applyBorder="0" applyAlignment="0"/>
    <xf numFmtId="0" fontId="51" fillId="24" borderId="0" applyNumberFormat="0" applyBorder="0" applyAlignment="0" applyProtection="0">
      <alignment vertical="center"/>
    </xf>
    <xf numFmtId="0" fontId="47" fillId="20" borderId="0" applyNumberFormat="0" applyBorder="0" applyAlignment="0" applyProtection="0">
      <alignment vertical="center"/>
    </xf>
    <xf numFmtId="0" fontId="77" fillId="0" borderId="16" applyNumberFormat="0" applyFill="0" applyAlignment="0" applyProtection="0">
      <alignment vertical="center"/>
    </xf>
    <xf numFmtId="185" fontId="0" fillId="0" borderId="0" applyFont="0" applyFill="0" applyBorder="0" applyAlignment="0" applyProtection="0">
      <alignment vertical="center"/>
    </xf>
    <xf numFmtId="0" fontId="51" fillId="24" borderId="0" applyNumberFormat="0" applyBorder="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51" fillId="24"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12" fillId="0" borderId="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85" fontId="0" fillId="0" borderId="0" applyFont="0" applyFill="0" applyBorder="0" applyAlignment="0" applyProtection="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85" fontId="0" fillId="0" borderId="0" applyFont="0" applyFill="0" applyBorder="0" applyAlignment="0" applyProtection="0"/>
    <xf numFmtId="0" fontId="51" fillId="24" borderId="0" applyNumberFormat="0" applyBorder="0" applyAlignment="0" applyProtection="0">
      <alignment vertical="center"/>
    </xf>
    <xf numFmtId="0" fontId="0" fillId="0" borderId="0">
      <alignment vertical="center"/>
    </xf>
    <xf numFmtId="0" fontId="51" fillId="24" borderId="0" applyNumberFormat="0" applyBorder="0" applyAlignment="0" applyProtection="0">
      <alignment vertical="center"/>
    </xf>
    <xf numFmtId="0" fontId="0"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4" fillId="0" borderId="17" applyNumberFormat="0" applyFill="0" applyAlignment="0" applyProtection="0">
      <alignment vertical="center"/>
    </xf>
    <xf numFmtId="0" fontId="0" fillId="0" borderId="0"/>
    <xf numFmtId="0" fontId="51" fillId="24" borderId="0" applyNumberFormat="0" applyBorder="0" applyAlignment="0" applyProtection="0">
      <alignment vertical="center"/>
    </xf>
    <xf numFmtId="0" fontId="64" fillId="0" borderId="17" applyNumberFormat="0" applyFill="0" applyAlignment="0" applyProtection="0">
      <alignment vertical="center"/>
    </xf>
    <xf numFmtId="0" fontId="47" fillId="20" borderId="0" applyNumberFormat="0" applyBorder="0" applyAlignment="0" applyProtection="0">
      <alignment vertical="center"/>
    </xf>
    <xf numFmtId="0" fontId="64" fillId="0" borderId="17" applyNumberFormat="0" applyFill="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65" fillId="23" borderId="0" applyNumberFormat="0" applyBorder="0" applyAlignment="0" applyProtection="0">
      <alignment vertical="center"/>
    </xf>
    <xf numFmtId="0" fontId="47" fillId="8" borderId="0" applyNumberFormat="0" applyBorder="0" applyAlignment="0" applyProtection="0">
      <alignment vertical="center"/>
    </xf>
    <xf numFmtId="0" fontId="65" fillId="23"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65" fillId="23" borderId="0" applyNumberFormat="0" applyBorder="0" applyAlignment="0" applyProtection="0">
      <alignment vertical="center"/>
    </xf>
    <xf numFmtId="0" fontId="47" fillId="8" borderId="0" applyNumberFormat="0" applyBorder="0" applyAlignment="0" applyProtection="0">
      <alignment vertical="center"/>
    </xf>
    <xf numFmtId="0" fontId="0" fillId="0" borderId="0">
      <alignment vertical="center"/>
    </xf>
    <xf numFmtId="0" fontId="47" fillId="8" borderId="0" applyNumberFormat="0" applyBorder="0" applyAlignment="0" applyProtection="0">
      <alignment vertical="center"/>
    </xf>
    <xf numFmtId="185" fontId="0" fillId="0" borderId="0" applyFont="0" applyFill="0" applyBorder="0" applyAlignment="0" applyProtection="0">
      <alignment vertical="center"/>
    </xf>
    <xf numFmtId="0" fontId="51" fillId="8" borderId="0" applyNumberFormat="0" applyBorder="0" applyAlignment="0" applyProtection="0">
      <alignment vertical="center"/>
    </xf>
    <xf numFmtId="0" fontId="51" fillId="19" borderId="0" applyNumberFormat="0" applyBorder="0" applyAlignment="0" applyProtection="0">
      <alignment vertical="center"/>
    </xf>
    <xf numFmtId="0" fontId="51" fillId="8" borderId="0" applyNumberFormat="0" applyBorder="0" applyAlignment="0" applyProtection="0">
      <alignment vertical="center"/>
    </xf>
    <xf numFmtId="0" fontId="51" fillId="19" borderId="0" applyNumberFormat="0" applyBorder="0" applyAlignment="0" applyProtection="0">
      <alignment vertical="center"/>
    </xf>
    <xf numFmtId="0" fontId="51" fillId="8" borderId="0" applyNumberFormat="0" applyBorder="0" applyAlignment="0" applyProtection="0">
      <alignment vertical="center"/>
    </xf>
    <xf numFmtId="0" fontId="51" fillId="19" borderId="0" applyNumberFormat="0" applyBorder="0" applyAlignment="0" applyProtection="0">
      <alignment vertical="center"/>
    </xf>
    <xf numFmtId="0" fontId="47" fillId="24" borderId="0" applyNumberFormat="0" applyBorder="0" applyAlignment="0" applyProtection="0">
      <alignment vertical="center"/>
    </xf>
    <xf numFmtId="0" fontId="51" fillId="8" borderId="0" applyNumberFormat="0" applyBorder="0" applyAlignment="0" applyProtection="0">
      <alignment vertical="center"/>
    </xf>
    <xf numFmtId="0" fontId="51" fillId="19" borderId="0" applyNumberFormat="0" applyBorder="0" applyAlignment="0" applyProtection="0">
      <alignment vertical="center"/>
    </xf>
    <xf numFmtId="190" fontId="84" fillId="0" borderId="0"/>
    <xf numFmtId="0" fontId="51" fillId="8" borderId="0" applyNumberFormat="0" applyBorder="0" applyAlignment="0" applyProtection="0">
      <alignment vertical="center"/>
    </xf>
    <xf numFmtId="0" fontId="51" fillId="19" borderId="0" applyNumberFormat="0" applyBorder="0" applyAlignment="0" applyProtection="0">
      <alignment vertical="center"/>
    </xf>
    <xf numFmtId="0" fontId="0" fillId="0" borderId="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185" fontId="0" fillId="0" borderId="0" applyFont="0" applyFill="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7" fillId="4" borderId="0" applyNumberFormat="0" applyBorder="0" applyAlignment="0" applyProtection="0">
      <alignment vertical="center"/>
    </xf>
    <xf numFmtId="0" fontId="51" fillId="8" borderId="0" applyNumberFormat="0" applyBorder="0" applyAlignment="0" applyProtection="0">
      <alignment vertical="center"/>
    </xf>
    <xf numFmtId="0" fontId="47" fillId="4"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185" fontId="0" fillId="0" borderId="0" applyFont="0" applyFill="0" applyBorder="0" applyAlignment="0" applyProtection="0">
      <alignment vertical="center"/>
    </xf>
    <xf numFmtId="0" fontId="51" fillId="8" borderId="0" applyNumberFormat="0" applyBorder="0" applyAlignment="0" applyProtection="0">
      <alignment vertical="center"/>
    </xf>
    <xf numFmtId="185" fontId="0" fillId="0" borderId="0" applyFont="0" applyFill="0" applyBorder="0" applyAlignment="0" applyProtection="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0" fillId="0" borderId="0">
      <alignment vertical="center"/>
    </xf>
    <xf numFmtId="0" fontId="71" fillId="14" borderId="19" applyNumberFormat="0" applyAlignment="0" applyProtection="0">
      <alignment vertical="center"/>
    </xf>
    <xf numFmtId="0" fontId="47" fillId="8" borderId="0" applyNumberFormat="0" applyBorder="0" applyAlignment="0" applyProtection="0">
      <alignment vertical="center"/>
    </xf>
    <xf numFmtId="0" fontId="0"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1" fillId="24"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1" fillId="14" borderId="19"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185" fontId="0" fillId="0" borderId="0" applyFont="0" applyFill="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64" fillId="0" borderId="17" applyNumberFormat="0" applyFill="0" applyAlignment="0" applyProtection="0">
      <alignment vertical="center"/>
    </xf>
    <xf numFmtId="0" fontId="47" fillId="8" borderId="0" applyNumberFormat="0" applyBorder="0" applyAlignment="0" applyProtection="0">
      <alignment vertical="center"/>
    </xf>
    <xf numFmtId="0" fontId="51"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51" fillId="19"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51" fillId="19"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85" fontId="0" fillId="0" borderId="0" applyFont="0" applyFill="0" applyBorder="0" applyAlignment="0" applyProtection="0">
      <alignment vertical="center"/>
    </xf>
    <xf numFmtId="0" fontId="47" fillId="4" borderId="0" applyNumberFormat="0" applyBorder="0" applyAlignment="0" applyProtection="0">
      <alignment vertical="center"/>
    </xf>
    <xf numFmtId="0" fontId="62" fillId="0" borderId="15"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47" fillId="4" borderId="0" applyNumberFormat="0" applyBorder="0" applyAlignment="0" applyProtection="0">
      <alignment vertical="center"/>
    </xf>
    <xf numFmtId="0" fontId="6"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85" fontId="0" fillId="0" borderId="0" applyFont="0" applyFill="0" applyBorder="0" applyAlignment="0" applyProtection="0"/>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47" fillId="4" borderId="0" applyNumberFormat="0" applyBorder="0" applyAlignment="0" applyProtection="0">
      <alignment vertical="center"/>
    </xf>
    <xf numFmtId="0" fontId="51" fillId="19" borderId="0" applyNumberFormat="0" applyBorder="0" applyAlignment="0" applyProtection="0">
      <alignment vertical="center"/>
    </xf>
    <xf numFmtId="0" fontId="47" fillId="21" borderId="0" applyNumberFormat="0" applyBorder="0" applyAlignment="0" applyProtection="0">
      <alignment vertical="center"/>
    </xf>
    <xf numFmtId="0" fontId="51" fillId="12" borderId="0" applyNumberFormat="0" applyBorder="0" applyAlignment="0" applyProtection="0">
      <alignment vertical="center"/>
    </xf>
    <xf numFmtId="0" fontId="47" fillId="6" borderId="0" applyNumberFormat="0" applyBorder="0" applyAlignment="0" applyProtection="0">
      <alignment vertical="center"/>
    </xf>
    <xf numFmtId="0" fontId="51" fillId="12"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0" fillId="0" borderId="0">
      <alignment vertical="center"/>
    </xf>
    <xf numFmtId="0" fontId="47" fillId="2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21" borderId="0" applyNumberFormat="0" applyBorder="0" applyAlignment="0" applyProtection="0">
      <alignment vertical="center"/>
    </xf>
    <xf numFmtId="0" fontId="0" fillId="0" borderId="0"/>
    <xf numFmtId="0" fontId="0" fillId="0" borderId="0"/>
    <xf numFmtId="0" fontId="47" fillId="21" borderId="0" applyNumberFormat="0" applyBorder="0" applyAlignment="0" applyProtection="0">
      <alignment vertical="center"/>
    </xf>
    <xf numFmtId="0" fontId="51" fillId="16"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0" fillId="0" borderId="0"/>
    <xf numFmtId="0" fontId="0" fillId="0" borderId="0"/>
    <xf numFmtId="0" fontId="47" fillId="21"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47" fillId="21" borderId="0" applyNumberFormat="0" applyBorder="0" applyAlignment="0" applyProtection="0">
      <alignment vertical="center"/>
    </xf>
    <xf numFmtId="0" fontId="0" fillId="0" borderId="0">
      <alignment vertical="center"/>
    </xf>
    <xf numFmtId="0" fontId="0" fillId="0" borderId="0">
      <alignment vertical="center"/>
    </xf>
    <xf numFmtId="0" fontId="71" fillId="14" borderId="19" applyNumberFormat="0" applyAlignment="0" applyProtection="0">
      <alignment vertical="center"/>
    </xf>
    <xf numFmtId="0" fontId="47" fillId="2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71" fillId="14" borderId="19" applyNumberFormat="0" applyAlignment="0" applyProtection="0">
      <alignment vertical="center"/>
    </xf>
    <xf numFmtId="0" fontId="47" fillId="21"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71" fillId="14" borderId="19" applyNumberFormat="0" applyAlignment="0" applyProtection="0">
      <alignment vertical="center"/>
    </xf>
    <xf numFmtId="0" fontId="47" fillId="21" borderId="0" applyNumberFormat="0" applyBorder="0" applyAlignment="0" applyProtection="0">
      <alignment vertical="center"/>
    </xf>
    <xf numFmtId="0" fontId="0" fillId="0" borderId="0"/>
    <xf numFmtId="0" fontId="0" fillId="0" borderId="0"/>
    <xf numFmtId="0" fontId="0" fillId="0" borderId="0"/>
    <xf numFmtId="0" fontId="71" fillId="14" borderId="19" applyNumberFormat="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0" fillId="0" borderId="0">
      <alignment vertical="center"/>
    </xf>
    <xf numFmtId="0" fontId="71" fillId="14" borderId="19" applyNumberFormat="0" applyAlignment="0" applyProtection="0">
      <alignment vertical="center"/>
    </xf>
    <xf numFmtId="0" fontId="47" fillId="21"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50" fillId="0" borderId="0"/>
    <xf numFmtId="0" fontId="50" fillId="0" borderId="0"/>
    <xf numFmtId="0" fontId="47" fillId="21" borderId="0" applyNumberFormat="0" applyBorder="0" applyAlignment="0" applyProtection="0">
      <alignment vertical="center"/>
    </xf>
    <xf numFmtId="0" fontId="65" fillId="23" borderId="0" applyNumberFormat="0" applyBorder="0" applyAlignment="0" applyProtection="0">
      <alignment vertical="center"/>
    </xf>
    <xf numFmtId="0" fontId="50" fillId="0" borderId="0"/>
    <xf numFmtId="0" fontId="50" fillId="0" borderId="0"/>
    <xf numFmtId="0" fontId="72" fillId="14" borderId="19" applyNumberFormat="0" applyAlignment="0" applyProtection="0">
      <alignment vertical="center"/>
    </xf>
    <xf numFmtId="0" fontId="47" fillId="21" borderId="0" applyNumberFormat="0" applyBorder="0" applyAlignment="0" applyProtection="0">
      <alignment vertical="center"/>
    </xf>
    <xf numFmtId="0" fontId="50" fillId="0" borderId="0"/>
    <xf numFmtId="0" fontId="0" fillId="0" borderId="0">
      <alignment vertical="center"/>
    </xf>
    <xf numFmtId="0" fontId="72" fillId="14" borderId="19" applyNumberFormat="0" applyAlignment="0" applyProtection="0">
      <alignment vertical="center"/>
    </xf>
    <xf numFmtId="0" fontId="47" fillId="21" borderId="0" applyNumberFormat="0" applyBorder="0" applyAlignment="0" applyProtection="0">
      <alignment vertical="center"/>
    </xf>
    <xf numFmtId="0" fontId="57" fillId="2" borderId="13" applyNumberFormat="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72" fillId="14" borderId="19" applyNumberFormat="0" applyAlignment="0" applyProtection="0">
      <alignment vertical="center"/>
    </xf>
    <xf numFmtId="0" fontId="47" fillId="21" borderId="0" applyNumberFormat="0" applyBorder="0" applyAlignment="0" applyProtection="0">
      <alignment vertical="center"/>
    </xf>
    <xf numFmtId="0" fontId="72" fillId="14" borderId="19" applyNumberFormat="0" applyAlignment="0" applyProtection="0">
      <alignment vertical="center"/>
    </xf>
    <xf numFmtId="0" fontId="47" fillId="21" borderId="0" applyNumberFormat="0" applyBorder="0" applyAlignment="0" applyProtection="0">
      <alignment vertical="center"/>
    </xf>
    <xf numFmtId="0" fontId="72" fillId="14" borderId="19" applyNumberFormat="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72" fillId="14" borderId="19" applyNumberFormat="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7" fillId="21" borderId="0" applyNumberFormat="0" applyBorder="0" applyAlignment="0" applyProtection="0">
      <alignment vertical="center"/>
    </xf>
    <xf numFmtId="0" fontId="51" fillId="12"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73" fillId="0" borderId="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73" fillId="0" borderId="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2" fontId="87" fillId="0" borderId="0" applyProtection="0"/>
    <xf numFmtId="0" fontId="0" fillId="0" borderId="0"/>
    <xf numFmtId="185" fontId="0" fillId="0" borderId="0" applyFont="0" applyFill="0" applyBorder="0" applyAlignment="0" applyProtection="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185" fontId="0" fillId="0" borderId="0" applyFont="0" applyFill="0" applyBorder="0" applyAlignment="0" applyProtection="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3" fillId="0" borderId="0" applyNumberFormat="0" applyFill="0" applyBorder="0" applyAlignment="0" applyProtection="0">
      <alignment vertical="center"/>
    </xf>
    <xf numFmtId="0" fontId="51" fillId="24" borderId="0" applyNumberFormat="0" applyBorder="0" applyAlignment="0" applyProtection="0">
      <alignment vertical="center"/>
    </xf>
    <xf numFmtId="0" fontId="63" fillId="0" borderId="0" applyNumberFormat="0" applyFill="0" applyBorder="0" applyAlignment="0" applyProtection="0">
      <alignment vertical="center"/>
    </xf>
    <xf numFmtId="0" fontId="47" fillId="24" borderId="0" applyNumberFormat="0" applyBorder="0" applyAlignment="0" applyProtection="0">
      <alignment vertical="center"/>
    </xf>
    <xf numFmtId="0" fontId="63" fillId="0" borderId="0" applyNumberFormat="0" applyFill="0" applyBorder="0" applyAlignment="0" applyProtection="0">
      <alignment vertical="center"/>
    </xf>
    <xf numFmtId="0" fontId="51"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5" fillId="0" borderId="21" applyNumberFormat="0" applyFill="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71" fillId="14" borderId="19" applyNumberFormat="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185" fontId="0" fillId="0" borderId="0" applyFont="0" applyFill="0" applyBorder="0" applyAlignment="0" applyProtection="0"/>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75" fillId="0" borderId="21"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7" fillId="5"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10" fillId="0" borderId="20" applyNumberFormat="0" applyFill="0" applyAlignment="0" applyProtection="0">
      <alignment vertical="center"/>
    </xf>
    <xf numFmtId="0" fontId="51" fillId="16" borderId="0" applyNumberFormat="0" applyBorder="0" applyAlignment="0" applyProtection="0">
      <alignment vertical="center"/>
    </xf>
    <xf numFmtId="0" fontId="63" fillId="0" borderId="0" applyNumberFormat="0" applyFill="0" applyBorder="0" applyAlignment="0" applyProtection="0">
      <alignment vertical="center"/>
    </xf>
    <xf numFmtId="0" fontId="47" fillId="5" borderId="0" applyNumberFormat="0" applyBorder="0" applyAlignment="0" applyProtection="0">
      <alignment vertical="center"/>
    </xf>
    <xf numFmtId="0" fontId="63"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71" fillId="14" borderId="19" applyNumberFormat="0" applyAlignment="0" applyProtection="0">
      <alignment vertical="center"/>
    </xf>
    <xf numFmtId="0" fontId="47" fillId="5" borderId="0" applyNumberFormat="0" applyBorder="0" applyAlignment="0" applyProtection="0">
      <alignment vertical="center"/>
    </xf>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71" fillId="14" borderId="19" applyNumberFormat="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63" fillId="0" borderId="0" applyNumberFormat="0" applyFill="0" applyBorder="0" applyAlignment="0" applyProtection="0">
      <alignment vertical="center"/>
    </xf>
    <xf numFmtId="0" fontId="47" fillId="5" borderId="0" applyNumberFormat="0" applyBorder="0" applyAlignment="0" applyProtection="0">
      <alignment vertical="center"/>
    </xf>
    <xf numFmtId="9" fontId="0" fillId="0" borderId="0" applyFont="0" applyFill="0" applyBorder="0" applyAlignment="0" applyProtection="0">
      <alignment vertical="center"/>
    </xf>
    <xf numFmtId="0" fontId="47" fillId="5" borderId="0" applyNumberFormat="0" applyBorder="0" applyAlignment="0" applyProtection="0">
      <alignment vertical="center"/>
    </xf>
    <xf numFmtId="9" fontId="0" fillId="0" borderId="0" applyFont="0" applyFill="0" applyBorder="0" applyAlignment="0" applyProtection="0">
      <alignment vertical="center"/>
    </xf>
    <xf numFmtId="0" fontId="47" fillId="5" borderId="0" applyNumberFormat="0" applyBorder="0" applyAlignment="0" applyProtection="0">
      <alignment vertical="center"/>
    </xf>
    <xf numFmtId="9" fontId="0" fillId="0" borderId="0" applyFont="0" applyFill="0" applyBorder="0" applyAlignment="0" applyProtection="0">
      <alignment vertical="center"/>
    </xf>
    <xf numFmtId="0" fontId="71" fillId="14" borderId="19" applyNumberFormat="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9" fontId="0" fillId="0" borderId="0" applyFont="0" applyFill="0" applyBorder="0" applyAlignment="0" applyProtection="0">
      <alignment vertical="center"/>
    </xf>
    <xf numFmtId="0" fontId="47" fillId="5" borderId="0" applyNumberFormat="0" applyBorder="0" applyAlignment="0" applyProtection="0">
      <alignment vertical="center"/>
    </xf>
    <xf numFmtId="0" fontId="88" fillId="0" borderId="24" applyNumberFormat="0" applyAlignment="0" applyProtection="0">
      <alignment horizontal="lef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51" fillId="1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1" fillId="16" borderId="0" applyNumberFormat="0" applyBorder="0" applyAlignment="0" applyProtection="0">
      <alignment vertical="center"/>
    </xf>
    <xf numFmtId="0" fontId="0" fillId="0" borderId="0"/>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7" fillId="5"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47" fillId="18" borderId="0" applyNumberFormat="0" applyBorder="0" applyAlignment="0" applyProtection="0">
      <alignment vertical="center"/>
    </xf>
    <xf numFmtId="0" fontId="47" fillId="8" borderId="0" applyNumberFormat="0" applyBorder="0" applyAlignment="0" applyProtection="0">
      <alignment vertical="center"/>
    </xf>
    <xf numFmtId="0" fontId="47" fillId="16"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7" fillId="12" borderId="0" applyNumberFormat="0" applyBorder="0" applyAlignment="0" applyProtection="0">
      <alignment vertical="center"/>
    </xf>
    <xf numFmtId="0" fontId="47" fillId="21" borderId="0" applyNumberFormat="0" applyBorder="0" applyAlignment="0" applyProtection="0">
      <alignment vertical="center"/>
    </xf>
    <xf numFmtId="0" fontId="47" fillId="24" borderId="0" applyNumberFormat="0" applyBorder="0" applyAlignment="0" applyProtection="0">
      <alignment vertical="center"/>
    </xf>
    <xf numFmtId="0" fontId="55" fillId="19" borderId="0" applyNumberFormat="0" applyBorder="0" applyAlignment="0" applyProtection="0">
      <alignment vertical="center"/>
    </xf>
    <xf numFmtId="0" fontId="47" fillId="5" borderId="0" applyNumberFormat="0" applyBorder="0" applyAlignment="0" applyProtection="0">
      <alignment vertical="center"/>
    </xf>
    <xf numFmtId="192" fontId="85" fillId="0" borderId="0" applyFill="0" applyBorder="0" applyAlignment="0">
      <alignment vertical="center"/>
    </xf>
    <xf numFmtId="41" fontId="50" fillId="0" borderId="0" applyFont="0" applyFill="0" applyBorder="0" applyAlignment="0" applyProtection="0"/>
    <xf numFmtId="0" fontId="12" fillId="0" borderId="0">
      <alignment vertical="center"/>
    </xf>
    <xf numFmtId="190" fontId="84" fillId="0" borderId="0">
      <alignment vertical="center"/>
    </xf>
    <xf numFmtId="178" fontId="0" fillId="0" borderId="0" applyFont="0" applyFill="0" applyBorder="0" applyAlignment="0" applyProtection="0">
      <alignment vertical="center"/>
    </xf>
    <xf numFmtId="0" fontId="0" fillId="0" borderId="0">
      <alignment vertical="center"/>
    </xf>
    <xf numFmtId="194" fontId="0" fillId="0" borderId="0" applyFont="0" applyFill="0" applyBorder="0" applyAlignment="0" applyProtection="0">
      <alignment vertical="center"/>
    </xf>
    <xf numFmtId="194" fontId="50" fillId="0" borderId="0" applyFont="0" applyFill="0" applyBorder="0" applyAlignment="0" applyProtection="0"/>
    <xf numFmtId="191" fontId="84" fillId="0" borderId="0"/>
    <xf numFmtId="0" fontId="57" fillId="2" borderId="13" applyNumberFormat="0" applyAlignment="0" applyProtection="0">
      <alignment vertical="center"/>
    </xf>
    <xf numFmtId="0" fontId="87" fillId="0" borderId="0" applyProtection="0">
      <alignment vertical="center"/>
    </xf>
    <xf numFmtId="0" fontId="57" fillId="12" borderId="13" applyNumberFormat="0" applyAlignment="0" applyProtection="0">
      <alignment vertical="center"/>
    </xf>
    <xf numFmtId="0" fontId="87" fillId="0" borderId="0" applyProtection="0"/>
    <xf numFmtId="184" fontId="84" fillId="0" borderId="0">
      <alignment vertical="center"/>
    </xf>
    <xf numFmtId="185" fontId="0" fillId="0" borderId="0" applyFont="0" applyFill="0" applyBorder="0" applyAlignment="0" applyProtection="0"/>
    <xf numFmtId="184" fontId="84" fillId="0" borderId="0"/>
    <xf numFmtId="2" fontId="87" fillId="0" borderId="0" applyProtection="0">
      <alignment vertical="center"/>
    </xf>
    <xf numFmtId="0" fontId="0" fillId="0" borderId="0">
      <alignment vertical="center"/>
    </xf>
    <xf numFmtId="0" fontId="0" fillId="0" borderId="0"/>
    <xf numFmtId="185" fontId="0" fillId="0" borderId="0" applyFont="0" applyFill="0" applyBorder="0" applyAlignment="0" applyProtection="0">
      <alignment vertical="center"/>
    </xf>
    <xf numFmtId="0" fontId="88" fillId="0" borderId="24" applyNumberFormat="0" applyAlignment="0" applyProtection="0">
      <alignment horizontal="left" vertical="center"/>
    </xf>
    <xf numFmtId="0" fontId="88" fillId="0" borderId="25">
      <alignment horizontal="lef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88" fillId="0" borderId="25">
      <alignment horizontal="left" vertical="center"/>
    </xf>
    <xf numFmtId="0" fontId="86" fillId="0" borderId="0" applyProtection="0"/>
    <xf numFmtId="0" fontId="88" fillId="0" borderId="0" applyProtection="0">
      <alignment vertical="center"/>
    </xf>
    <xf numFmtId="0" fontId="88" fillId="0" borderId="0" applyProtection="0"/>
    <xf numFmtId="0" fontId="89" fillId="0" borderId="0">
      <alignment vertical="center"/>
    </xf>
    <xf numFmtId="0" fontId="0" fillId="0" borderId="0"/>
    <xf numFmtId="0" fontId="87" fillId="0" borderId="26" applyProtection="0">
      <alignment vertical="center"/>
    </xf>
    <xf numFmtId="0" fontId="87" fillId="0" borderId="26" applyProtection="0"/>
    <xf numFmtId="0" fontId="52" fillId="0" borderId="22" applyNumberFormat="0" applyFill="0" applyAlignment="0" applyProtection="0">
      <alignment vertical="center"/>
    </xf>
    <xf numFmtId="0" fontId="2" fillId="0" borderId="3">
      <alignment horizontal="distributed" vertical="center" wrapText="1"/>
    </xf>
    <xf numFmtId="9" fontId="0" fillId="0" borderId="0" applyFont="0" applyFill="0" applyBorder="0" applyAlignment="0" applyProtection="0">
      <alignment vertical="center"/>
    </xf>
    <xf numFmtId="0" fontId="12" fillId="0" borderId="0"/>
    <xf numFmtId="0" fontId="0" fillId="0" borderId="0"/>
    <xf numFmtId="0" fontId="72" fillId="14" borderId="19"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65" fillId="2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2" fontId="2" fillId="0" borderId="3">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0" fillId="0" borderId="20" applyNumberFormat="0" applyFill="0" applyAlignment="0" applyProtection="0">
      <alignment vertical="center"/>
    </xf>
    <xf numFmtId="9" fontId="0" fillId="0" borderId="0" applyFont="0" applyFill="0" applyBorder="0" applyAlignment="0" applyProtection="0"/>
    <xf numFmtId="0" fontId="0" fillId="0" borderId="0"/>
    <xf numFmtId="0" fontId="10" fillId="0" borderId="20"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1"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51"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1"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0" fontId="0" fillId="0" borderId="0"/>
    <xf numFmtId="9" fontId="12"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1" fillId="2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64"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57" fillId="2" borderId="13" applyNumberFormat="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57" fillId="2" borderId="13" applyNumberFormat="0" applyAlignment="0" applyProtection="0">
      <alignment vertical="center"/>
    </xf>
    <xf numFmtId="0" fontId="60" fillId="0" borderId="14" applyNumberFormat="0" applyFill="0" applyAlignment="0" applyProtection="0">
      <alignment vertical="center"/>
    </xf>
    <xf numFmtId="0" fontId="0" fillId="0" borderId="0"/>
    <xf numFmtId="0" fontId="57" fillId="2" borderId="13" applyNumberFormat="0" applyAlignment="0" applyProtection="0">
      <alignment vertical="center"/>
    </xf>
    <xf numFmtId="0" fontId="75" fillId="0" borderId="21" applyNumberFormat="0" applyFill="0" applyAlignment="0" applyProtection="0">
      <alignment vertical="center"/>
    </xf>
    <xf numFmtId="0" fontId="60" fillId="0" borderId="14" applyNumberFormat="0" applyFill="0" applyAlignment="0" applyProtection="0">
      <alignment vertical="center"/>
    </xf>
    <xf numFmtId="0" fontId="0" fillId="0" borderId="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57" fillId="12" borderId="13" applyNumberFormat="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90" fillId="17" borderId="0" applyNumberFormat="0" applyBorder="0" applyAlignment="0" applyProtection="0">
      <alignment vertical="center"/>
    </xf>
    <xf numFmtId="0" fontId="60" fillId="0" borderId="14" applyNumberFormat="0" applyFill="0" applyAlignment="0" applyProtection="0">
      <alignment vertical="center"/>
    </xf>
    <xf numFmtId="0" fontId="0" fillId="0" borderId="0"/>
    <xf numFmtId="0" fontId="60" fillId="0" borderId="14" applyNumberFormat="0" applyFill="0" applyAlignment="0" applyProtection="0">
      <alignment vertical="center"/>
    </xf>
    <xf numFmtId="0" fontId="0" fillId="0" borderId="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0" fillId="0" borderId="0"/>
    <xf numFmtId="0" fontId="75" fillId="0" borderId="21" applyNumberFormat="0" applyFill="0" applyAlignment="0" applyProtection="0">
      <alignment vertical="center"/>
    </xf>
    <xf numFmtId="0" fontId="0" fillId="0" borderId="0"/>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68" fillId="0" borderId="0" applyNumberFormat="0" applyFill="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5" fillId="23" borderId="0" applyNumberFormat="0" applyBorder="0" applyAlignment="0" applyProtection="0">
      <alignment vertical="center"/>
    </xf>
    <xf numFmtId="0" fontId="69"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185" fontId="0" fillId="0" borderId="0" applyFont="0" applyFill="0" applyBorder="0" applyAlignment="0" applyProtection="0">
      <alignment vertical="center"/>
    </xf>
    <xf numFmtId="0" fontId="77" fillId="0" borderId="16" applyNumberFormat="0" applyFill="0" applyAlignment="0" applyProtection="0">
      <alignment vertical="center"/>
    </xf>
    <xf numFmtId="185"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185" fontId="0" fillId="0" borderId="0" applyFont="0" applyFill="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0" fillId="0" borderId="0"/>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0" fillId="0" borderId="0"/>
    <xf numFmtId="0" fontId="69" fillId="0" borderId="16" applyNumberFormat="0" applyFill="0" applyAlignment="0" applyProtection="0">
      <alignment vertical="center"/>
    </xf>
    <xf numFmtId="0" fontId="77" fillId="0" borderId="16" applyNumberFormat="0" applyFill="0" applyAlignment="0" applyProtection="0">
      <alignment vertical="center"/>
    </xf>
    <xf numFmtId="0" fontId="0" fillId="0" borderId="0"/>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54" fillId="17" borderId="0" applyNumberFormat="0" applyBorder="0" applyAlignment="0" applyProtection="0">
      <alignment vertical="center"/>
    </xf>
    <xf numFmtId="0" fontId="64" fillId="0" borderId="17" applyNumberFormat="0" applyFill="0" applyAlignment="0" applyProtection="0">
      <alignment vertical="center"/>
    </xf>
    <xf numFmtId="0" fontId="50" fillId="0" borderId="0"/>
    <xf numFmtId="0" fontId="50" fillId="0" borderId="0"/>
    <xf numFmtId="0" fontId="54" fillId="1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64" fillId="0" borderId="17" applyNumberFormat="0" applyFill="0" applyAlignment="0" applyProtection="0">
      <alignment vertical="center"/>
    </xf>
    <xf numFmtId="0" fontId="50" fillId="0" borderId="0"/>
    <xf numFmtId="0" fontId="50" fillId="0" borderId="0"/>
    <xf numFmtId="0" fontId="54" fillId="1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64" fillId="0" borderId="17" applyNumberFormat="0" applyFill="0" applyAlignment="0" applyProtection="0">
      <alignment vertical="center"/>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52" fillId="0" borderId="22" applyNumberFormat="0" applyFill="0" applyAlignment="0" applyProtection="0">
      <alignment vertical="center"/>
    </xf>
    <xf numFmtId="0" fontId="54" fillId="17" borderId="0" applyNumberFormat="0" applyBorder="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183" fontId="0" fillId="0" borderId="0" applyFont="0" applyFill="0" applyBorder="0" applyAlignment="0" applyProtection="0">
      <alignment vertical="center"/>
    </xf>
    <xf numFmtId="0" fontId="52" fillId="0" borderId="22" applyNumberFormat="0" applyFill="0" applyAlignment="0" applyProtection="0">
      <alignment vertical="center"/>
    </xf>
    <xf numFmtId="0" fontId="0" fillId="0" borderId="0"/>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8" fillId="0" borderId="2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17"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15" applyNumberFormat="0" applyFill="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 fillId="0" borderId="3">
      <alignment horizontal="distributed" vertical="center" wrapText="1"/>
    </xf>
    <xf numFmtId="0" fontId="83" fillId="0" borderId="0" applyNumberFormat="0" applyFill="0" applyBorder="0" applyAlignment="0" applyProtection="0">
      <alignment vertical="top"/>
      <protection locked="0"/>
    </xf>
    <xf numFmtId="0" fontId="2" fillId="0" borderId="3">
      <alignment horizontal="distributed" vertical="center" wrapText="1"/>
    </xf>
    <xf numFmtId="0" fontId="0" fillId="0" borderId="0"/>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2" fillId="0" borderId="3">
      <alignment horizontal="distributed" vertical="center" wrapText="1"/>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3" fillId="0" borderId="0" applyNumberFormat="0" applyFill="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65" fillId="23" borderId="0" applyNumberFormat="0" applyBorder="0" applyAlignment="0" applyProtection="0">
      <alignment vertical="center"/>
    </xf>
    <xf numFmtId="0" fontId="12" fillId="0" borderId="0">
      <alignment vertical="center"/>
    </xf>
    <xf numFmtId="0" fontId="12" fillId="0" borderId="0">
      <alignment vertical="center"/>
    </xf>
    <xf numFmtId="0" fontId="6" fillId="0" borderId="0"/>
    <xf numFmtId="0" fontId="12" fillId="0" borderId="0"/>
    <xf numFmtId="0" fontId="6" fillId="0" borderId="0"/>
    <xf numFmtId="0" fontId="47" fillId="6" borderId="0" applyNumberFormat="0" applyBorder="0" applyAlignment="0" applyProtection="0">
      <alignment vertical="center"/>
    </xf>
    <xf numFmtId="0" fontId="6" fillId="0" borderId="0"/>
    <xf numFmtId="0" fontId="6" fillId="0" borderId="0"/>
    <xf numFmtId="0" fontId="6" fillId="0" borderId="0"/>
    <xf numFmtId="0" fontId="12" fillId="0" borderId="0">
      <alignment vertical="center"/>
    </xf>
    <xf numFmtId="185" fontId="0" fillId="0" borderId="0" applyFont="0" applyFill="0" applyBorder="0" applyAlignment="0" applyProtection="0">
      <alignment vertical="center"/>
    </xf>
    <xf numFmtId="0" fontId="6" fillId="0" borderId="0"/>
    <xf numFmtId="185" fontId="0" fillId="0" borderId="0" applyFont="0" applyFill="0" applyBorder="0" applyAlignment="0" applyProtection="0"/>
    <xf numFmtId="0" fontId="85" fillId="0" borderId="0"/>
    <xf numFmtId="0" fontId="10" fillId="0" borderId="20" applyNumberFormat="0" applyFill="0" applyAlignment="0" applyProtection="0">
      <alignment vertical="center"/>
    </xf>
    <xf numFmtId="185" fontId="0" fillId="0" borderId="0" applyFont="0" applyFill="0" applyBorder="0" applyAlignment="0" applyProtection="0">
      <alignment vertical="center"/>
    </xf>
    <xf numFmtId="0" fontId="6" fillId="0" borderId="0"/>
    <xf numFmtId="185"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12" fillId="0" borderId="0"/>
    <xf numFmtId="0" fontId="0" fillId="0" borderId="0"/>
    <xf numFmtId="0" fontId="28" fillId="0" borderId="0">
      <alignment vertical="center"/>
    </xf>
    <xf numFmtId="0" fontId="28" fillId="0" borderId="0"/>
    <xf numFmtId="0" fontId="28" fillId="0" borderId="0"/>
    <xf numFmtId="185" fontId="0" fillId="0" borderId="0" applyFont="0" applyFill="0" applyBorder="0" applyAlignment="0" applyProtection="0"/>
    <xf numFmtId="0" fontId="12" fillId="0" borderId="0"/>
    <xf numFmtId="0" fontId="12" fillId="0" borderId="0">
      <alignment vertical="center"/>
    </xf>
    <xf numFmtId="0" fontId="54" fillId="17" borderId="0" applyNumberFormat="0" applyBorder="0" applyAlignment="0" applyProtection="0">
      <alignment vertical="center"/>
    </xf>
    <xf numFmtId="0" fontId="0" fillId="0" borderId="0"/>
    <xf numFmtId="0" fontId="0" fillId="0" borderId="0"/>
    <xf numFmtId="0" fontId="50" fillId="0" borderId="0"/>
    <xf numFmtId="0" fontId="50" fillId="0" borderId="0"/>
    <xf numFmtId="0" fontId="72" fillId="14" borderId="19"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2" fillId="0" borderId="0"/>
    <xf numFmtId="0" fontId="0" fillId="0" borderId="0">
      <alignment vertical="center"/>
    </xf>
    <xf numFmtId="0" fontId="0" fillId="0" borderId="0"/>
    <xf numFmtId="185" fontId="0" fillId="0" borderId="0" applyFont="0" applyFill="0" applyBorder="0" applyAlignment="0" applyProtection="0"/>
    <xf numFmtId="0" fontId="0" fillId="0" borderId="0"/>
    <xf numFmtId="0" fontId="0" fillId="0" borderId="0">
      <alignment vertical="center"/>
    </xf>
    <xf numFmtId="0" fontId="54" fillId="17" borderId="0" applyNumberFormat="0" applyBorder="0" applyAlignment="0" applyProtection="0">
      <alignment vertical="center"/>
    </xf>
    <xf numFmtId="0" fontId="0" fillId="0" borderId="0"/>
    <xf numFmtId="0" fontId="0" fillId="0" borderId="0"/>
    <xf numFmtId="185" fontId="0" fillId="0" borderId="0" applyFont="0" applyFill="0" applyBorder="0" applyAlignment="0" applyProtection="0"/>
    <xf numFmtId="0" fontId="0" fillId="0" borderId="0"/>
    <xf numFmtId="0" fontId="12" fillId="0" borderId="0">
      <alignment vertical="center"/>
    </xf>
    <xf numFmtId="0" fontId="6" fillId="0" borderId="0"/>
    <xf numFmtId="0" fontId="12" fillId="0" borderId="0">
      <alignment vertical="center"/>
    </xf>
    <xf numFmtId="0" fontId="6"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70" fillId="12" borderId="18"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alignment vertical="center"/>
    </xf>
    <xf numFmtId="185" fontId="0" fillId="0" borderId="0" applyFont="0" applyFill="0" applyBorder="0" applyAlignment="0" applyProtection="0"/>
    <xf numFmtId="0" fontId="0" fillId="0" borderId="0"/>
    <xf numFmtId="0" fontId="70" fillId="12" borderId="18" applyNumberFormat="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xf numFmtId="0" fontId="70" fillId="2" borderId="18" applyNumberFormat="0" applyAlignment="0" applyProtection="0">
      <alignment vertical="center"/>
    </xf>
    <xf numFmtId="0" fontId="0" fillId="0" borderId="0">
      <alignment vertical="center"/>
    </xf>
    <xf numFmtId="0" fontId="0"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0" fillId="0" borderId="20" applyNumberFormat="0" applyFill="0" applyAlignment="0" applyProtection="0">
      <alignment vertical="center"/>
    </xf>
    <xf numFmtId="0" fontId="0" fillId="0" borderId="0"/>
    <xf numFmtId="0" fontId="0"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2" fillId="0" borderId="0"/>
    <xf numFmtId="0" fontId="0" fillId="0" borderId="0"/>
    <xf numFmtId="0" fontId="0" fillId="0" borderId="0">
      <alignment vertical="center"/>
    </xf>
    <xf numFmtId="0" fontId="0" fillId="0" borderId="0"/>
    <xf numFmtId="0" fontId="70" fillId="12" borderId="18" applyNumberFormat="0" applyAlignment="0" applyProtection="0">
      <alignment vertical="center"/>
    </xf>
    <xf numFmtId="0" fontId="0" fillId="0" borderId="0"/>
    <xf numFmtId="0" fontId="0" fillId="0" borderId="0"/>
    <xf numFmtId="0" fontId="12"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2" fontId="2" fillId="0" borderId="3">
      <alignment vertical="center"/>
      <protection locked="0"/>
    </xf>
    <xf numFmtId="0" fontId="12" fillId="0" borderId="0"/>
    <xf numFmtId="0" fontId="72" fillId="14" borderId="19" applyNumberFormat="0" applyAlignment="0" applyProtection="0">
      <alignment vertical="center"/>
    </xf>
    <xf numFmtId="0" fontId="0" fillId="0" borderId="0"/>
    <xf numFmtId="0" fontId="72" fillId="14" borderId="19" applyNumberFormat="0" applyAlignment="0" applyProtection="0">
      <alignment vertical="center"/>
    </xf>
    <xf numFmtId="0" fontId="6" fillId="0" borderId="0"/>
    <xf numFmtId="0" fontId="0" fillId="0" borderId="0"/>
    <xf numFmtId="0" fontId="12"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85" fontId="0" fillId="0" borderId="0" applyFont="0" applyFill="0" applyBorder="0" applyAlignment="0" applyProtection="0"/>
    <xf numFmtId="0" fontId="0" fillId="0" borderId="0">
      <alignment vertical="center"/>
    </xf>
    <xf numFmtId="0" fontId="0" fillId="0" borderId="0"/>
    <xf numFmtId="0" fontId="56" fillId="16" borderId="13" applyNumberFormat="0" applyAlignment="0" applyProtection="0">
      <alignment vertical="center"/>
    </xf>
    <xf numFmtId="0" fontId="0" fillId="0" borderId="0">
      <alignment vertical="center"/>
    </xf>
    <xf numFmtId="0" fontId="56" fillId="16" borderId="13"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7" borderId="0" applyNumberFormat="0" applyBorder="0" applyAlignment="0" applyProtection="0">
      <alignment vertical="center"/>
    </xf>
    <xf numFmtId="0" fontId="6" fillId="0" borderId="0">
      <alignment vertical="center"/>
    </xf>
    <xf numFmtId="0" fontId="10" fillId="0" borderId="20" applyNumberFormat="0" applyFill="0" applyAlignment="0" applyProtection="0">
      <alignment vertical="center"/>
    </xf>
    <xf numFmtId="185" fontId="0" fillId="0" borderId="0" applyFont="0" applyFill="0" applyBorder="0" applyAlignment="0" applyProtection="0">
      <alignment vertical="center"/>
    </xf>
    <xf numFmtId="0" fontId="6" fillId="0" borderId="0">
      <alignment vertical="center"/>
    </xf>
    <xf numFmtId="185" fontId="0" fillId="0" borderId="0" applyFont="0" applyFill="0" applyBorder="0" applyAlignment="0" applyProtection="0"/>
    <xf numFmtId="0" fontId="12" fillId="0" borderId="0"/>
    <xf numFmtId="0" fontId="54" fillId="17" borderId="0" applyNumberFormat="0" applyBorder="0" applyAlignment="0" applyProtection="0">
      <alignment vertical="center"/>
    </xf>
    <xf numFmtId="0" fontId="12" fillId="0" borderId="0">
      <alignment vertical="center"/>
    </xf>
    <xf numFmtId="0" fontId="12" fillId="0" borderId="0">
      <alignment vertical="center"/>
    </xf>
    <xf numFmtId="0" fontId="6" fillId="0" borderId="0">
      <alignment vertical="center"/>
    </xf>
    <xf numFmtId="0" fontId="6" fillId="0" borderId="0"/>
    <xf numFmtId="185" fontId="0" fillId="0" borderId="0" applyFont="0" applyFill="0" applyBorder="0" applyAlignment="0" applyProtection="0"/>
    <xf numFmtId="0" fontId="6" fillId="0" borderId="0">
      <alignment vertical="center"/>
    </xf>
    <xf numFmtId="0" fontId="12" fillId="0" borderId="0">
      <alignment vertical="center"/>
    </xf>
    <xf numFmtId="0" fontId="6" fillId="0" borderId="0">
      <alignment vertical="center"/>
    </xf>
    <xf numFmtId="0" fontId="0" fillId="0" borderId="0"/>
    <xf numFmtId="185" fontId="0" fillId="0" borderId="0" applyFont="0" applyFill="0" applyBorder="0" applyAlignment="0" applyProtection="0"/>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185" fontId="0" fillId="0" borderId="0" applyFont="0" applyFill="0" applyBorder="0" applyAlignment="0" applyProtection="0"/>
    <xf numFmtId="0" fontId="12" fillId="0" borderId="0">
      <alignment vertical="center"/>
    </xf>
    <xf numFmtId="0" fontId="54" fillId="17"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80"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12" fillId="0" borderId="0"/>
    <xf numFmtId="0" fontId="80" fillId="0" borderId="0">
      <alignment vertical="center"/>
    </xf>
    <xf numFmtId="0" fontId="0" fillId="0" borderId="0"/>
    <xf numFmtId="0" fontId="0" fillId="0" borderId="0">
      <alignment vertical="center"/>
    </xf>
    <xf numFmtId="0" fontId="48" fillId="0" borderId="0" applyNumberFormat="0" applyFill="0" applyBorder="0" applyAlignment="0" applyProtection="0">
      <alignment vertical="center"/>
    </xf>
    <xf numFmtId="187" fontId="0"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8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80" fillId="0" borderId="0"/>
    <xf numFmtId="0" fontId="0" fillId="0" borderId="0"/>
    <xf numFmtId="0" fontId="80" fillId="0" borderId="0"/>
    <xf numFmtId="0" fontId="0" fillId="0" borderId="0"/>
    <xf numFmtId="0" fontId="12" fillId="0" borderId="0">
      <alignment vertical="center"/>
    </xf>
    <xf numFmtId="0" fontId="8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71" fillId="14" borderId="19" applyNumberFormat="0" applyAlignment="0" applyProtection="0">
      <alignment vertical="center"/>
    </xf>
    <xf numFmtId="0" fontId="0" fillId="0" borderId="0"/>
    <xf numFmtId="0" fontId="47" fillId="24" borderId="0" applyNumberFormat="0" applyBorder="0" applyAlignment="0" applyProtection="0">
      <alignment vertical="center"/>
    </xf>
    <xf numFmtId="0" fontId="71" fillId="14" borderId="1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12" fillId="0" borderId="0">
      <alignment vertical="center"/>
    </xf>
    <xf numFmtId="0" fontId="6" fillId="0" borderId="0">
      <alignment vertical="center"/>
    </xf>
    <xf numFmtId="0" fontId="0" fillId="0" borderId="0"/>
    <xf numFmtId="185"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4" fillId="17"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50" fillId="0" borderId="0"/>
    <xf numFmtId="0" fontId="76" fillId="0" borderId="0" applyNumberFormat="0" applyFill="0" applyBorder="0" applyAlignment="0" applyProtection="0">
      <alignment vertical="top"/>
      <protection locked="0"/>
    </xf>
    <xf numFmtId="0" fontId="0" fillId="0" borderId="0"/>
    <xf numFmtId="0" fontId="50" fillId="0" borderId="0"/>
    <xf numFmtId="0" fontId="76" fillId="0" borderId="0" applyNumberFormat="0" applyFill="0" applyBorder="0" applyAlignment="0" applyProtection="0">
      <alignment vertical="top"/>
      <protection locked="0"/>
    </xf>
    <xf numFmtId="0" fontId="50" fillId="0" borderId="0"/>
    <xf numFmtId="0" fontId="50" fillId="0" borderId="0"/>
    <xf numFmtId="0" fontId="54"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0" fillId="0" borderId="0"/>
    <xf numFmtId="0" fontId="0" fillId="0" borderId="0"/>
    <xf numFmtId="185" fontId="0" fillId="0" borderId="0" applyFont="0" applyFill="0" applyBorder="0" applyAlignment="0" applyProtection="0"/>
    <xf numFmtId="0" fontId="12" fillId="0" borderId="0"/>
    <xf numFmtId="185" fontId="0" fillId="0" borderId="0" applyFont="0" applyFill="0" applyBorder="0" applyAlignment="0" applyProtection="0"/>
    <xf numFmtId="0" fontId="0" fillId="0" borderId="0"/>
    <xf numFmtId="0" fontId="0" fillId="0" borderId="0"/>
    <xf numFmtId="0" fontId="57" fillId="1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0" fontId="54" fillId="1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5" fontId="0" fillId="0" borderId="0" applyFont="0" applyFill="0" applyBorder="0" applyAlignment="0" applyProtection="0"/>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185" fontId="0" fillId="0" borderId="0" applyFont="0" applyFill="0" applyBorder="0" applyAlignment="0" applyProtection="0">
      <alignment vertical="center"/>
    </xf>
    <xf numFmtId="0" fontId="10" fillId="0" borderId="12" applyNumberFormat="0" applyFill="0" applyAlignment="0" applyProtection="0">
      <alignment vertical="center"/>
    </xf>
    <xf numFmtId="185"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48" fillId="0" borderId="0" applyNumberFormat="0" applyFill="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alignment vertical="center"/>
    </xf>
    <xf numFmtId="0" fontId="62" fillId="0" borderId="15"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0" fontId="57" fillId="2" borderId="13" applyNumberFormat="0" applyAlignment="0" applyProtection="0">
      <alignment vertical="center"/>
    </xf>
    <xf numFmtId="185" fontId="0" fillId="0" borderId="0" applyFont="0" applyFill="0" applyBorder="0" applyAlignment="0" applyProtection="0"/>
    <xf numFmtId="0" fontId="71" fillId="14" borderId="19" applyNumberFormat="0" applyAlignment="0" applyProtection="0">
      <alignment vertical="center"/>
    </xf>
    <xf numFmtId="185" fontId="0" fillId="0" borderId="0" applyFont="0" applyFill="0" applyBorder="0" applyAlignment="0" applyProtection="0">
      <alignment vertical="center"/>
    </xf>
    <xf numFmtId="0" fontId="56" fillId="16" borderId="13" applyNumberFormat="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6" fillId="16" borderId="13" applyNumberFormat="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0" fontId="0" fillId="9" borderId="11" applyNumberFormat="0" applyFont="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0" fontId="57" fillId="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2" borderId="13" applyNumberFormat="0" applyAlignment="0" applyProtection="0">
      <alignment vertical="center"/>
    </xf>
    <xf numFmtId="0" fontId="57" fillId="2" borderId="13" applyNumberFormat="0" applyAlignment="0" applyProtection="0">
      <alignment vertical="center"/>
    </xf>
    <xf numFmtId="0" fontId="57" fillId="2" borderId="13" applyNumberFormat="0" applyAlignment="0" applyProtection="0">
      <alignment vertical="center"/>
    </xf>
    <xf numFmtId="0" fontId="57" fillId="12" borderId="13" applyNumberFormat="0" applyAlignment="0" applyProtection="0">
      <alignment vertical="center"/>
    </xf>
    <xf numFmtId="0" fontId="57" fillId="2" borderId="13" applyNumberFormat="0" applyAlignment="0" applyProtection="0">
      <alignment vertical="center"/>
    </xf>
    <xf numFmtId="0" fontId="57" fillId="2" borderId="13" applyNumberFormat="0" applyAlignment="0" applyProtection="0">
      <alignment vertical="center"/>
    </xf>
    <xf numFmtId="0" fontId="57" fillId="2" borderId="13" applyNumberFormat="0" applyAlignment="0" applyProtection="0">
      <alignment vertical="center"/>
    </xf>
    <xf numFmtId="0" fontId="57" fillId="12" borderId="13" applyNumberFormat="0" applyAlignment="0" applyProtection="0">
      <alignment vertical="center"/>
    </xf>
    <xf numFmtId="0" fontId="57" fillId="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12" borderId="13" applyNumberFormat="0" applyAlignment="0" applyProtection="0">
      <alignment vertical="center"/>
    </xf>
    <xf numFmtId="0" fontId="57" fillId="2" borderId="13" applyNumberFormat="0" applyAlignment="0" applyProtection="0">
      <alignment vertical="center"/>
    </xf>
    <xf numFmtId="0" fontId="72" fillId="14" borderId="19" applyNumberFormat="0" applyAlignment="0" applyProtection="0">
      <alignment vertical="center"/>
    </xf>
    <xf numFmtId="0" fontId="72" fillId="14" borderId="19" applyNumberFormat="0" applyAlignment="0" applyProtection="0">
      <alignment vertical="center"/>
    </xf>
    <xf numFmtId="0" fontId="72"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1" fillId="14" borderId="19" applyNumberFormat="0" applyAlignment="0" applyProtection="0">
      <alignment vertical="center"/>
    </xf>
    <xf numFmtId="0" fontId="72" fillId="14" borderId="19" applyNumberFormat="0" applyAlignment="0" applyProtection="0">
      <alignment vertical="center"/>
    </xf>
    <xf numFmtId="0" fontId="72" fillId="14" borderId="19"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91"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7" fillId="15" borderId="0" applyNumberFormat="0" applyBorder="0" applyAlignment="0" applyProtection="0">
      <alignment vertical="center"/>
    </xf>
    <xf numFmtId="43" fontId="0" fillId="0" borderId="0" applyFont="0" applyFill="0" applyBorder="0" applyAlignment="0" applyProtection="0"/>
    <xf numFmtId="0" fontId="47" fillId="21" borderId="0" applyNumberFormat="0" applyBorder="0" applyAlignment="0" applyProtection="0">
      <alignment vertical="center"/>
    </xf>
    <xf numFmtId="43" fontId="0" fillId="0" borderId="0" applyFont="0" applyFill="0" applyBorder="0" applyAlignment="0" applyProtection="0"/>
    <xf numFmtId="0" fontId="47"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15" borderId="0" applyNumberFormat="0" applyBorder="0" applyAlignment="0" applyProtection="0">
      <alignment vertical="center"/>
    </xf>
    <xf numFmtId="43" fontId="0" fillId="0" borderId="0" applyFont="0" applyFill="0" applyBorder="0" applyAlignment="0" applyProtection="0"/>
    <xf numFmtId="0" fontId="51" fillId="15" borderId="0" applyNumberFormat="0" applyBorder="0" applyAlignment="0" applyProtection="0">
      <alignment vertical="center"/>
    </xf>
    <xf numFmtId="43" fontId="0" fillId="0" borderId="0" applyFont="0" applyFill="0" applyBorder="0" applyAlignment="0" applyProtection="0">
      <alignment vertical="center"/>
    </xf>
    <xf numFmtId="0" fontId="47" fillId="1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1" fillId="1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1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2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0" fillId="2" borderId="18" applyNumberFormat="0" applyAlignment="0" applyProtection="0">
      <alignment vertical="center"/>
    </xf>
    <xf numFmtId="43" fontId="0" fillId="0" borderId="0" applyFont="0" applyFill="0" applyBorder="0" applyAlignment="0" applyProtection="0"/>
    <xf numFmtId="0" fontId="51" fillId="24" borderId="0" applyNumberFormat="0" applyBorder="0" applyAlignment="0" applyProtection="0">
      <alignment vertical="center"/>
    </xf>
    <xf numFmtId="0" fontId="70" fillId="2" borderId="18" applyNumberFormat="0" applyAlignment="0" applyProtection="0">
      <alignment vertical="center"/>
    </xf>
    <xf numFmtId="43" fontId="0" fillId="0" borderId="0" applyFont="0" applyFill="0" applyBorder="0" applyAlignment="0" applyProtection="0">
      <alignment vertical="center"/>
    </xf>
    <xf numFmtId="0" fontId="70" fillId="2" borderId="18" applyNumberFormat="0" applyAlignment="0" applyProtection="0">
      <alignment vertical="center"/>
    </xf>
    <xf numFmtId="43" fontId="0" fillId="0" borderId="0" applyFont="0" applyFill="0" applyBorder="0" applyAlignment="0" applyProtection="0"/>
    <xf numFmtId="0" fontId="47" fillId="24" borderId="0" applyNumberFormat="0" applyBorder="0" applyAlignment="0" applyProtection="0">
      <alignment vertical="center"/>
    </xf>
    <xf numFmtId="0" fontId="70" fillId="2" borderId="18" applyNumberFormat="0" applyAlignment="0" applyProtection="0">
      <alignment vertical="center"/>
    </xf>
    <xf numFmtId="43" fontId="0" fillId="0" borderId="0" applyFont="0" applyFill="0" applyBorder="0" applyAlignment="0" applyProtection="0">
      <alignment vertical="center"/>
    </xf>
    <xf numFmtId="0" fontId="70" fillId="12" borderId="18"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70" fillId="2" borderId="18"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9" borderId="11"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5" fillId="1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2" fillId="0" borderId="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6"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6" borderId="0" applyNumberFormat="0" applyBorder="0" applyAlignment="0" applyProtection="0">
      <alignment vertical="center"/>
    </xf>
    <xf numFmtId="0" fontId="51" fillId="24"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6" borderId="0" applyNumberFormat="0" applyBorder="0" applyAlignment="0" applyProtection="0">
      <alignment vertical="center"/>
    </xf>
    <xf numFmtId="0" fontId="51" fillId="24"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7" fillId="22" borderId="0" applyNumberFormat="0" applyBorder="0" applyAlignment="0" applyProtection="0">
      <alignment vertical="center"/>
    </xf>
    <xf numFmtId="0" fontId="51"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7" fillId="22" borderId="0" applyNumberFormat="0" applyBorder="0" applyAlignment="0" applyProtection="0">
      <alignment vertical="center"/>
    </xf>
    <xf numFmtId="0" fontId="51" fillId="22"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7"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7" fillId="15" borderId="0" applyNumberFormat="0" applyBorder="0" applyAlignment="0" applyProtection="0">
      <alignment vertical="center"/>
    </xf>
    <xf numFmtId="0" fontId="51" fillId="15"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7" fillId="21" borderId="0" applyNumberFormat="0" applyBorder="0" applyAlignment="0" applyProtection="0">
      <alignment vertical="center"/>
    </xf>
    <xf numFmtId="0" fontId="51" fillId="26"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7" fillId="21" borderId="0" applyNumberFormat="0" applyBorder="0" applyAlignment="0" applyProtection="0">
      <alignment vertical="center"/>
    </xf>
    <xf numFmtId="0" fontId="51" fillId="26"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70" fillId="2" borderId="18" applyNumberFormat="0" applyAlignment="0" applyProtection="0">
      <alignment vertical="center"/>
    </xf>
    <xf numFmtId="0" fontId="47" fillId="24" borderId="0" applyNumberFormat="0" applyBorder="0" applyAlignment="0" applyProtection="0">
      <alignment vertical="center"/>
    </xf>
    <xf numFmtId="0" fontId="70" fillId="2" borderId="18" applyNumberFormat="0" applyAlignment="0" applyProtection="0">
      <alignment vertical="center"/>
    </xf>
    <xf numFmtId="0" fontId="51"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7" fillId="24" borderId="0" applyNumberFormat="0" applyBorder="0" applyAlignment="0" applyProtection="0">
      <alignment vertical="center"/>
    </xf>
    <xf numFmtId="0" fontId="51" fillId="2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25" borderId="0" applyNumberFormat="0" applyBorder="0" applyAlignment="0" applyProtection="0">
      <alignment vertical="center"/>
    </xf>
    <xf numFmtId="0" fontId="51"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25" borderId="0" applyNumberFormat="0" applyBorder="0" applyAlignment="0" applyProtection="0">
      <alignment vertical="center"/>
    </xf>
    <xf numFmtId="0" fontId="51" fillId="25"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2" borderId="18" applyNumberFormat="0" applyAlignment="0" applyProtection="0">
      <alignment vertical="center"/>
    </xf>
    <xf numFmtId="0" fontId="70" fillId="12" borderId="18" applyNumberFormat="0" applyAlignment="0" applyProtection="0">
      <alignment vertical="center"/>
    </xf>
    <xf numFmtId="0" fontId="70" fillId="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70" fillId="12" borderId="18"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0" fillId="9" borderId="11" applyNumberFormat="0" applyFon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56" fillId="16" borderId="13" applyNumberFormat="0" applyAlignment="0" applyProtection="0">
      <alignment vertical="center"/>
    </xf>
    <xf numFmtId="0" fontId="0" fillId="9" borderId="11" applyNumberFormat="0" applyFont="0" applyAlignment="0" applyProtection="0">
      <alignment vertical="center"/>
    </xf>
    <xf numFmtId="0" fontId="56" fillId="16" borderId="13" applyNumberFormat="0" applyAlignment="0" applyProtection="0">
      <alignment vertical="center"/>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1" fontId="2" fillId="0" borderId="3">
      <alignment vertical="center"/>
      <protection locked="0"/>
    </xf>
    <xf numFmtId="0" fontId="81" fillId="0" borderId="0">
      <alignment vertical="center"/>
    </xf>
    <xf numFmtId="0" fontId="81" fillId="0" borderId="0"/>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182" fontId="2" fillId="0" borderId="3">
      <alignment vertical="center"/>
      <protection locked="0"/>
    </xf>
    <xf numFmtId="0" fontId="50" fillId="0" borderId="0"/>
    <xf numFmtId="0" fontId="47" fillId="6" borderId="0" applyNumberFormat="0" applyBorder="0" applyAlignment="0" applyProtection="0">
      <alignment vertical="center"/>
    </xf>
    <xf numFmtId="0" fontId="47" fillId="24" borderId="0" applyNumberFormat="0" applyBorder="0" applyAlignment="0" applyProtection="0">
      <alignment vertical="center"/>
    </xf>
    <xf numFmtId="0" fontId="47" fillId="22" borderId="0" applyNumberFormat="0" applyBorder="0" applyAlignment="0" applyProtection="0">
      <alignment vertical="center"/>
    </xf>
    <xf numFmtId="0" fontId="47" fillId="25" borderId="0" applyNumberFormat="0" applyBorder="0" applyAlignment="0" applyProtection="0">
      <alignment vertical="center"/>
    </xf>
    <xf numFmtId="0" fontId="47" fillId="15" borderId="0" applyNumberFormat="0" applyBorder="0" applyAlignment="0" applyProtection="0">
      <alignment vertical="center"/>
    </xf>
    <xf numFmtId="0" fontId="47" fillId="14" borderId="0" applyNumberFormat="0" applyBorder="0" applyAlignment="0" applyProtection="0">
      <alignment vertical="center"/>
    </xf>
    <xf numFmtId="0" fontId="47" fillId="21" borderId="0" applyNumberFormat="0" applyBorder="0" applyAlignment="0" applyProtection="0">
      <alignment vertical="center"/>
    </xf>
    <xf numFmtId="0" fontId="47" fillId="13" borderId="0" applyNumberFormat="0" applyBorder="0" applyAlignment="0" applyProtection="0">
      <alignment vertical="center"/>
    </xf>
    <xf numFmtId="0" fontId="47" fillId="24" borderId="0" applyNumberFormat="0" applyBorder="0" applyAlignment="0" applyProtection="0">
      <alignment vertical="center"/>
    </xf>
    <xf numFmtId="0" fontId="47" fillId="6" borderId="0" applyNumberFormat="0" applyBorder="0" applyAlignment="0" applyProtection="0">
      <alignment vertical="center"/>
    </xf>
    <xf numFmtId="0" fontId="47" fillId="25" borderId="0" applyNumberFormat="0" applyBorder="0" applyAlignment="0" applyProtection="0">
      <alignment vertical="center"/>
    </xf>
    <xf numFmtId="0" fontId="47" fillId="15" borderId="0" applyNumberFormat="0" applyBorder="0" applyAlignment="0" applyProtection="0">
      <alignment vertical="center"/>
    </xf>
    <xf numFmtId="43" fontId="12" fillId="0" borderId="0" applyFont="0" applyFill="0" applyBorder="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0" fillId="9" borderId="11" applyNumberFormat="0" applyFont="0" applyAlignment="0" applyProtection="0">
      <alignment vertical="center"/>
    </xf>
    <xf numFmtId="0" fontId="12" fillId="9" borderId="11" applyNumberFormat="0" applyFont="0" applyAlignment="0" applyProtection="0">
      <alignment vertical="center"/>
    </xf>
    <xf numFmtId="0" fontId="0" fillId="0" borderId="0">
      <alignment vertical="center"/>
    </xf>
  </cellStyleXfs>
  <cellXfs count="394">
    <xf numFmtId="0" fontId="0" fillId="0" borderId="0" xfId="0" applyAlignment="1">
      <alignment vertical="center"/>
    </xf>
    <xf numFmtId="0" fontId="0" fillId="0" borderId="0" xfId="566" applyFill="1" applyAlignment="1">
      <alignment vertical="center"/>
    </xf>
    <xf numFmtId="0" fontId="1" fillId="0" borderId="0" xfId="566" applyFont="1" applyFill="1" applyAlignment="1">
      <alignment horizontal="center" vertical="center"/>
    </xf>
    <xf numFmtId="0" fontId="2" fillId="0" borderId="0" xfId="566" applyFont="1" applyFill="1" applyAlignment="1">
      <alignment vertical="center"/>
    </xf>
    <xf numFmtId="0" fontId="3" fillId="0" borderId="0" xfId="566" applyFont="1" applyFill="1" applyAlignment="1">
      <alignment horizontal="left" vertical="center"/>
    </xf>
    <xf numFmtId="0" fontId="4" fillId="0" borderId="0" xfId="566" applyFont="1" applyFill="1" applyBorder="1" applyAlignment="1">
      <alignment horizontal="right" vertical="center"/>
    </xf>
    <xf numFmtId="0" fontId="5" fillId="0" borderId="1" xfId="644" applyFont="1" applyFill="1" applyBorder="1" applyAlignment="1">
      <alignment horizontal="center" vertical="center"/>
    </xf>
    <xf numFmtId="0" fontId="5" fillId="0" borderId="2" xfId="644" applyFont="1" applyFill="1" applyBorder="1" applyAlignment="1">
      <alignment horizontal="center" vertical="center"/>
    </xf>
    <xf numFmtId="0" fontId="5" fillId="0" borderId="3" xfId="644" applyFont="1" applyFill="1" applyBorder="1" applyAlignment="1">
      <alignment horizontal="center" vertical="center"/>
    </xf>
    <xf numFmtId="0" fontId="6" fillId="0" borderId="3" xfId="644" applyFont="1" applyFill="1" applyBorder="1" applyAlignment="1">
      <alignment horizontal="left" vertical="center"/>
    </xf>
    <xf numFmtId="0" fontId="6" fillId="0" borderId="3" xfId="644" applyFont="1" applyFill="1" applyBorder="1" applyAlignment="1">
      <alignment vertical="center" wrapText="1"/>
    </xf>
    <xf numFmtId="0" fontId="7" fillId="0" borderId="3" xfId="644" applyFont="1" applyFill="1" applyBorder="1" applyAlignment="1"/>
    <xf numFmtId="0" fontId="2" fillId="0" borderId="4" xfId="566" applyFont="1" applyFill="1" applyBorder="1" applyAlignment="1">
      <alignment vertical="center"/>
    </xf>
    <xf numFmtId="0" fontId="0" fillId="0" borderId="0" xfId="566" applyFill="1" applyAlignment="1"/>
    <xf numFmtId="0" fontId="2" fillId="0" borderId="0" xfId="566" applyFont="1" applyFill="1" applyAlignment="1"/>
    <xf numFmtId="0" fontId="7" fillId="0" borderId="3" xfId="644" applyFont="1" applyFill="1" applyBorder="1" applyAlignment="1">
      <alignment vertical="center"/>
    </xf>
    <xf numFmtId="0" fontId="8" fillId="0" borderId="0" xfId="566" applyFont="1">
      <alignment vertical="center"/>
    </xf>
    <xf numFmtId="0" fontId="0" fillId="0" borderId="0" xfId="566">
      <alignment vertical="center"/>
    </xf>
    <xf numFmtId="195" fontId="0" fillId="0" borderId="0" xfId="566" applyNumberFormat="1">
      <alignment vertical="center"/>
    </xf>
    <xf numFmtId="0" fontId="9" fillId="0" borderId="0" xfId="3468" applyNumberFormat="1" applyFont="1" applyFill="1" applyBorder="1" applyAlignment="1" applyProtection="1">
      <alignment horizontal="center" vertical="center"/>
    </xf>
    <xf numFmtId="0" fontId="2" fillId="0" borderId="0" xfId="3468" applyNumberFormat="1" applyFont="1" applyFill="1" applyBorder="1" applyAlignment="1" applyProtection="1"/>
    <xf numFmtId="0" fontId="2" fillId="0" borderId="0" xfId="3468" applyFont="1" applyFill="1"/>
    <xf numFmtId="195" fontId="2" fillId="0" borderId="0" xfId="3468" applyNumberFormat="1" applyFont="1" applyFill="1" applyAlignment="1">
      <alignment horizontal="right"/>
    </xf>
    <xf numFmtId="0" fontId="10" fillId="0" borderId="5" xfId="3468" applyNumberFormat="1" applyFont="1" applyFill="1" applyBorder="1" applyAlignment="1" applyProtection="1">
      <alignment horizontal="center" vertical="center" wrapText="1"/>
    </xf>
    <xf numFmtId="189" fontId="11" fillId="0" borderId="6" xfId="3892" applyNumberFormat="1" applyFont="1" applyFill="1" applyBorder="1" applyAlignment="1" applyProtection="1">
      <alignment horizontal="center" vertical="center"/>
    </xf>
    <xf numFmtId="195" fontId="11" fillId="0" borderId="3" xfId="3892" applyNumberFormat="1" applyFont="1" applyFill="1" applyBorder="1" applyAlignment="1" applyProtection="1">
      <alignment horizontal="center" vertical="center" wrapText="1"/>
    </xf>
    <xf numFmtId="195" fontId="11" fillId="0" borderId="5" xfId="3468" applyNumberFormat="1" applyFont="1" applyFill="1" applyBorder="1" applyAlignment="1">
      <alignment horizontal="center" vertical="center" wrapText="1"/>
    </xf>
    <xf numFmtId="0" fontId="10" fillId="0" borderId="7" xfId="3468" applyNumberFormat="1" applyFont="1" applyFill="1" applyBorder="1" applyAlignment="1" applyProtection="1">
      <alignment horizontal="center" vertical="center" wrapText="1"/>
    </xf>
    <xf numFmtId="189" fontId="11" fillId="0" borderId="8" xfId="3892" applyNumberFormat="1" applyFont="1" applyFill="1" applyBorder="1" applyAlignment="1" applyProtection="1">
      <alignment horizontal="center" vertical="center"/>
    </xf>
    <xf numFmtId="195" fontId="11" fillId="0" borderId="7" xfId="3468" applyNumberFormat="1" applyFont="1" applyFill="1" applyBorder="1" applyAlignment="1">
      <alignment horizontal="center" vertical="center" wrapText="1"/>
    </xf>
    <xf numFmtId="0" fontId="10" fillId="0" borderId="3" xfId="3463" applyNumberFormat="1" applyFont="1" applyFill="1" applyBorder="1" applyAlignment="1" applyProtection="1">
      <alignment horizontal="left" vertical="center" wrapText="1"/>
    </xf>
    <xf numFmtId="193" fontId="10" fillId="0" borderId="3" xfId="1369" applyNumberFormat="1" applyFont="1" applyFill="1" applyBorder="1" applyAlignment="1" applyProtection="1">
      <alignment vertical="center" wrapText="1"/>
    </xf>
    <xf numFmtId="198" fontId="10" fillId="0" borderId="3" xfId="3463" applyNumberFormat="1" applyFont="1" applyFill="1" applyBorder="1" applyAlignment="1" applyProtection="1">
      <alignment vertical="center" wrapText="1"/>
    </xf>
    <xf numFmtId="0" fontId="11" fillId="0" borderId="3" xfId="747" applyNumberFormat="1" applyFont="1" applyFill="1" applyBorder="1" applyAlignment="1" applyProtection="1">
      <alignment vertical="center" wrapText="1"/>
    </xf>
    <xf numFmtId="0" fontId="0" fillId="0" borderId="3" xfId="1369" applyNumberFormat="1" applyFont="1" applyFill="1" applyBorder="1" applyAlignment="1">
      <alignment vertical="center" wrapText="1"/>
    </xf>
    <xf numFmtId="49" fontId="2" fillId="0" borderId="3" xfId="3857" applyNumberFormat="1" applyFont="1" applyFill="1" applyBorder="1" applyAlignment="1">
      <alignment vertical="center"/>
    </xf>
    <xf numFmtId="193" fontId="12" fillId="0" borderId="3" xfId="1369" applyNumberFormat="1" applyFont="1" applyFill="1" applyBorder="1" applyAlignment="1" applyProtection="1">
      <alignment vertical="center" wrapText="1"/>
    </xf>
    <xf numFmtId="198" fontId="12" fillId="0" borderId="3" xfId="3463" applyNumberFormat="1" applyFont="1" applyFill="1" applyBorder="1" applyAlignment="1" applyProtection="1">
      <alignment vertical="center" wrapText="1"/>
    </xf>
    <xf numFmtId="0" fontId="2" fillId="0" borderId="3" xfId="747" applyNumberFormat="1" applyFont="1" applyFill="1" applyBorder="1" applyAlignment="1" applyProtection="1">
      <alignment vertical="center" wrapText="1"/>
    </xf>
    <xf numFmtId="0" fontId="11" fillId="0" borderId="3" xfId="1369" applyNumberFormat="1" applyFont="1" applyFill="1" applyBorder="1" applyAlignment="1">
      <alignment vertical="center" wrapText="1"/>
    </xf>
    <xf numFmtId="49" fontId="2" fillId="2" borderId="3" xfId="3857" applyNumberFormat="1" applyFont="1" applyFill="1" applyBorder="1" applyAlignment="1">
      <alignment vertical="center"/>
    </xf>
    <xf numFmtId="193" fontId="2" fillId="0" borderId="3" xfId="1369" applyNumberFormat="1" applyFont="1" applyFill="1" applyBorder="1" applyAlignment="1">
      <alignment vertical="center" wrapText="1"/>
    </xf>
    <xf numFmtId="0" fontId="2" fillId="0" borderId="3" xfId="1369" applyNumberFormat="1" applyFont="1" applyFill="1" applyBorder="1" applyAlignment="1">
      <alignment vertical="center" wrapText="1"/>
    </xf>
    <xf numFmtId="0" fontId="12" fillId="0" borderId="9" xfId="0" applyFont="1" applyFill="1" applyBorder="1" applyAlignment="1">
      <alignment wrapText="1"/>
    </xf>
    <xf numFmtId="0" fontId="2" fillId="0" borderId="3" xfId="3463" applyFont="1" applyFill="1" applyBorder="1" applyAlignment="1">
      <alignment vertical="center"/>
    </xf>
    <xf numFmtId="197" fontId="2" fillId="0" borderId="3" xfId="1369" applyNumberFormat="1" applyFont="1" applyFill="1" applyBorder="1" applyAlignment="1">
      <alignment vertical="center" wrapText="1"/>
    </xf>
    <xf numFmtId="49" fontId="2" fillId="0" borderId="3" xfId="2861" applyNumberFormat="1" applyFont="1" applyFill="1" applyBorder="1" applyAlignment="1">
      <alignment vertical="center"/>
    </xf>
    <xf numFmtId="193" fontId="11" fillId="0" borderId="3" xfId="1369" applyNumberFormat="1" applyFont="1" applyFill="1" applyBorder="1" applyAlignment="1">
      <alignment vertical="center" wrapText="1"/>
    </xf>
    <xf numFmtId="49" fontId="2" fillId="0" borderId="3" xfId="2865" applyNumberFormat="1" applyFont="1" applyFill="1" applyBorder="1" applyAlignment="1">
      <alignment vertical="center"/>
    </xf>
    <xf numFmtId="49" fontId="2" fillId="0" borderId="3" xfId="3446" applyNumberFormat="1" applyFont="1" applyFill="1" applyBorder="1" applyAlignment="1">
      <alignment vertical="center"/>
    </xf>
    <xf numFmtId="0" fontId="0" fillId="0" borderId="3" xfId="566" applyBorder="1">
      <alignment vertical="center"/>
    </xf>
    <xf numFmtId="195" fontId="0" fillId="0" borderId="3" xfId="566" applyNumberFormat="1" applyBorder="1">
      <alignment vertical="center"/>
    </xf>
    <xf numFmtId="0" fontId="13" fillId="0" borderId="3" xfId="3463" applyNumberFormat="1" applyFont="1" applyFill="1" applyBorder="1" applyAlignment="1" applyProtection="1">
      <alignment horizontal="left" vertical="center" wrapText="1"/>
    </xf>
    <xf numFmtId="49" fontId="2" fillId="0" borderId="3" xfId="2869" applyNumberFormat="1" applyFont="1" applyFill="1" applyBorder="1" applyAlignment="1">
      <alignment vertical="center"/>
    </xf>
    <xf numFmtId="0" fontId="12" fillId="0" borderId="3" xfId="3463" applyNumberFormat="1" applyFont="1" applyFill="1" applyBorder="1" applyAlignment="1" applyProtection="1">
      <alignment horizontal="left" vertical="center" wrapText="1"/>
    </xf>
    <xf numFmtId="49" fontId="2" fillId="0" borderId="3" xfId="3296" applyNumberFormat="1" applyFont="1" applyFill="1" applyBorder="1" applyAlignment="1">
      <alignment vertical="center"/>
    </xf>
    <xf numFmtId="49" fontId="2" fillId="0" borderId="3" xfId="3858" applyNumberFormat="1" applyFont="1" applyFill="1" applyBorder="1" applyAlignment="1">
      <alignment vertical="center"/>
    </xf>
    <xf numFmtId="49" fontId="2" fillId="0" borderId="3" xfId="2862" applyNumberFormat="1" applyFont="1" applyFill="1" applyBorder="1" applyAlignment="1">
      <alignment vertical="center"/>
    </xf>
    <xf numFmtId="49" fontId="2" fillId="0" borderId="3" xfId="3855" applyNumberFormat="1" applyFont="1" applyFill="1" applyBorder="1" applyAlignment="1">
      <alignment vertical="center"/>
    </xf>
    <xf numFmtId="49" fontId="2" fillId="0" borderId="3" xfId="3291" applyNumberFormat="1" applyFont="1" applyFill="1" applyBorder="1" applyAlignment="1">
      <alignment vertical="center"/>
    </xf>
    <xf numFmtId="0" fontId="0" fillId="0" borderId="0" xfId="566" applyFont="1">
      <alignment vertical="center"/>
    </xf>
    <xf numFmtId="197" fontId="0" fillId="0" borderId="0" xfId="566" applyNumberFormat="1">
      <alignment vertical="center"/>
    </xf>
    <xf numFmtId="197" fontId="9" fillId="0" borderId="0" xfId="3468" applyNumberFormat="1" applyFont="1" applyFill="1" applyBorder="1" applyAlignment="1" applyProtection="1">
      <alignment horizontal="center" vertical="center"/>
    </xf>
    <xf numFmtId="0" fontId="0" fillId="0" borderId="0" xfId="3468" applyNumberFormat="1" applyFont="1" applyFill="1" applyBorder="1" applyAlignment="1" applyProtection="1"/>
    <xf numFmtId="0" fontId="0" fillId="0" borderId="0" xfId="3468" applyFill="1"/>
    <xf numFmtId="197" fontId="0" fillId="0" borderId="0" xfId="3468" applyNumberFormat="1" applyFont="1" applyFill="1" applyAlignment="1">
      <alignment horizontal="right"/>
    </xf>
    <xf numFmtId="197" fontId="11" fillId="0" borderId="3" xfId="3892" applyNumberFormat="1" applyFont="1" applyFill="1" applyBorder="1" applyAlignment="1" applyProtection="1">
      <alignment horizontal="center" vertical="center" wrapText="1"/>
    </xf>
    <xf numFmtId="0" fontId="10" fillId="0" borderId="3" xfId="1369" applyNumberFormat="1" applyFont="1" applyFill="1" applyBorder="1" applyAlignment="1" applyProtection="1">
      <alignment vertical="center" wrapText="1"/>
    </xf>
    <xf numFmtId="197" fontId="11" fillId="0" borderId="3" xfId="747" applyNumberFormat="1" applyFont="1" applyFill="1" applyBorder="1" applyAlignment="1" applyProtection="1">
      <alignment vertical="center" wrapText="1"/>
    </xf>
    <xf numFmtId="0" fontId="0" fillId="0" borderId="3" xfId="1369" applyNumberFormat="1" applyFont="1" applyFill="1" applyBorder="1" applyAlignment="1"/>
    <xf numFmtId="0" fontId="12" fillId="0" borderId="3" xfId="1369" applyNumberFormat="1" applyFont="1" applyFill="1" applyBorder="1" applyAlignment="1" applyProtection="1">
      <alignment vertical="center" wrapText="1"/>
    </xf>
    <xf numFmtId="197" fontId="2" fillId="0" borderId="3" xfId="3463" applyNumberFormat="1" applyFont="1" applyFill="1" applyBorder="1" applyAlignment="1" applyProtection="1">
      <alignment vertical="center" wrapText="1"/>
    </xf>
    <xf numFmtId="197" fontId="2" fillId="0" borderId="3" xfId="747" applyNumberFormat="1" applyFont="1" applyFill="1" applyBorder="1" applyAlignment="1" applyProtection="1">
      <alignment vertical="center" wrapText="1"/>
    </xf>
    <xf numFmtId="197" fontId="11" fillId="0" borderId="3" xfId="1369" applyNumberFormat="1" applyFont="1" applyFill="1" applyBorder="1" applyAlignment="1"/>
    <xf numFmtId="197" fontId="2" fillId="0" borderId="3" xfId="1369" applyNumberFormat="1" applyFont="1" applyFill="1" applyBorder="1" applyAlignment="1"/>
    <xf numFmtId="0" fontId="2" fillId="0" borderId="3" xfId="1369" applyNumberFormat="1" applyFont="1" applyFill="1" applyBorder="1" applyAlignment="1"/>
    <xf numFmtId="0" fontId="12" fillId="2" borderId="3" xfId="3463" applyNumberFormat="1" applyFont="1" applyFill="1" applyBorder="1" applyAlignment="1" applyProtection="1">
      <alignment horizontal="left" vertical="center" wrapText="1"/>
    </xf>
    <xf numFmtId="0" fontId="8" fillId="0" borderId="3" xfId="1369" applyNumberFormat="1" applyFont="1" applyFill="1" applyBorder="1" applyAlignment="1"/>
    <xf numFmtId="197" fontId="8" fillId="0" borderId="3" xfId="1369" applyNumberFormat="1" applyFont="1" applyFill="1" applyBorder="1" applyAlignment="1"/>
    <xf numFmtId="197" fontId="0" fillId="0" borderId="3" xfId="566" applyNumberFormat="1" applyBorder="1">
      <alignment vertical="center"/>
    </xf>
    <xf numFmtId="0" fontId="0" fillId="0" borderId="3" xfId="3463" applyFill="1" applyBorder="1" applyAlignment="1">
      <alignment vertical="center"/>
    </xf>
    <xf numFmtId="0" fontId="14" fillId="0" borderId="0" xfId="566" applyFont="1" applyFill="1">
      <alignment vertical="center"/>
    </xf>
    <xf numFmtId="0" fontId="0" fillId="0" borderId="0" xfId="566" applyFill="1">
      <alignment vertical="center"/>
    </xf>
    <xf numFmtId="0" fontId="0" fillId="0" borderId="0" xfId="3468" applyFont="1" applyFill="1" applyAlignment="1">
      <alignment horizontal="right"/>
    </xf>
    <xf numFmtId="0" fontId="2" fillId="0" borderId="0" xfId="3468" applyFont="1" applyFill="1" applyAlignment="1">
      <alignment horizontal="right" vertical="center"/>
    </xf>
    <xf numFmtId="189" fontId="11" fillId="0" borderId="3" xfId="3892" applyNumberFormat="1" applyFont="1" applyFill="1" applyBorder="1" applyAlignment="1" applyProtection="1">
      <alignment horizontal="center" vertical="center" wrapText="1"/>
    </xf>
    <xf numFmtId="0" fontId="11" fillId="0" borderId="3" xfId="3468" applyFont="1" applyFill="1" applyBorder="1" applyAlignment="1">
      <alignment horizontal="center" vertical="center" wrapText="1"/>
    </xf>
    <xf numFmtId="0" fontId="12" fillId="0" borderId="3" xfId="1369" applyNumberFormat="1" applyFont="1" applyFill="1" applyBorder="1" applyAlignment="1" applyProtection="1">
      <alignment horizontal="left" vertical="center" wrapText="1"/>
    </xf>
    <xf numFmtId="0" fontId="2" fillId="0" borderId="3" xfId="644" applyNumberFormat="1" applyFont="1" applyFill="1" applyBorder="1" applyAlignment="1">
      <alignment vertical="center" wrapText="1"/>
    </xf>
    <xf numFmtId="0" fontId="2" fillId="0" borderId="3" xfId="834" applyNumberFormat="1" applyFont="1" applyFill="1" applyBorder="1" applyAlignment="1">
      <alignment vertical="center" wrapText="1"/>
    </xf>
    <xf numFmtId="0" fontId="2" fillId="0" borderId="3" xfId="3891" applyNumberFormat="1" applyFont="1" applyFill="1" applyBorder="1" applyAlignment="1">
      <alignment vertical="center" wrapText="1"/>
    </xf>
    <xf numFmtId="0" fontId="15" fillId="0" borderId="3" xfId="1369" applyNumberFormat="1" applyFont="1" applyFill="1" applyBorder="1" applyAlignment="1" applyProtection="1">
      <alignment horizontal="left" vertical="center" wrapText="1"/>
    </xf>
    <xf numFmtId="0" fontId="7" fillId="0" borderId="3" xfId="644" applyNumberFormat="1" applyFont="1" applyFill="1" applyBorder="1" applyAlignment="1">
      <alignment vertical="center" wrapText="1"/>
    </xf>
    <xf numFmtId="0" fontId="7" fillId="0" borderId="3" xfId="834" applyNumberFormat="1" applyFont="1" applyFill="1" applyBorder="1" applyAlignment="1">
      <alignment vertical="center" wrapText="1"/>
    </xf>
    <xf numFmtId="0" fontId="7" fillId="0" borderId="3" xfId="3891" applyNumberFormat="1" applyFont="1" applyFill="1" applyBorder="1" applyAlignment="1">
      <alignment vertical="center" wrapText="1"/>
    </xf>
    <xf numFmtId="0" fontId="12" fillId="0" borderId="3" xfId="2503" applyNumberFormat="1" applyFont="1" applyFill="1" applyBorder="1" applyAlignment="1">
      <alignment vertical="center" wrapText="1"/>
    </xf>
    <xf numFmtId="0" fontId="11" fillId="0" borderId="3" xfId="3891" applyFont="1" applyFill="1" applyBorder="1" applyAlignment="1">
      <alignment horizontal="center" vertical="center" wrapText="1"/>
    </xf>
    <xf numFmtId="0" fontId="11" fillId="0" borderId="3" xfId="3891" applyNumberFormat="1" applyFont="1" applyFill="1" applyBorder="1" applyAlignment="1">
      <alignment vertical="center" wrapText="1"/>
    </xf>
    <xf numFmtId="0" fontId="11" fillId="0" borderId="3" xfId="834" applyNumberFormat="1" applyFont="1" applyFill="1" applyBorder="1" applyAlignment="1">
      <alignment vertical="center" wrapText="1"/>
    </xf>
    <xf numFmtId="0" fontId="8" fillId="0" borderId="0" xfId="566" applyFont="1" applyFill="1">
      <alignment vertical="center"/>
    </xf>
    <xf numFmtId="0" fontId="16" fillId="0" borderId="0" xfId="3468" applyNumberFormat="1" applyFont="1" applyFill="1" applyBorder="1" applyAlignment="1" applyProtection="1"/>
    <xf numFmtId="189" fontId="11" fillId="0" borderId="3" xfId="3892" applyNumberFormat="1" applyFont="1" applyFill="1" applyBorder="1" applyAlignment="1" applyProtection="1">
      <alignment horizontal="center" vertical="center"/>
    </xf>
    <xf numFmtId="0" fontId="0" fillId="0" borderId="3" xfId="3891" applyNumberFormat="1" applyFill="1" applyBorder="1" applyAlignment="1">
      <alignment vertical="center" wrapText="1"/>
    </xf>
    <xf numFmtId="193" fontId="2" fillId="0" borderId="3" xfId="3891" applyNumberFormat="1" applyFont="1" applyFill="1" applyBorder="1" applyAlignment="1">
      <alignment vertical="center" wrapText="1"/>
    </xf>
    <xf numFmtId="0" fontId="15" fillId="0" borderId="3" xfId="1369" applyNumberFormat="1" applyFont="1" applyFill="1" applyBorder="1" applyAlignment="1" applyProtection="1">
      <alignment horizontal="left" vertical="center" wrapText="1" indent="1"/>
    </xf>
    <xf numFmtId="193" fontId="7" fillId="0" borderId="3" xfId="3891" applyNumberFormat="1" applyFont="1" applyFill="1" applyBorder="1" applyAlignment="1">
      <alignment vertical="center" wrapText="1"/>
    </xf>
    <xf numFmtId="0" fontId="14" fillId="0" borderId="3" xfId="3891" applyNumberFormat="1" applyFont="1" applyFill="1" applyBorder="1" applyAlignment="1">
      <alignment vertical="center" wrapText="1"/>
    </xf>
    <xf numFmtId="0" fontId="10" fillId="0" borderId="3" xfId="1369" applyNumberFormat="1" applyFont="1" applyFill="1" applyBorder="1" applyAlignment="1" applyProtection="1">
      <alignment horizontal="center" vertical="center" wrapText="1"/>
    </xf>
    <xf numFmtId="0" fontId="8" fillId="0" borderId="3" xfId="3891" applyNumberFormat="1" applyFont="1" applyFill="1" applyBorder="1" applyAlignment="1">
      <alignment vertical="center" wrapText="1"/>
    </xf>
    <xf numFmtId="0" fontId="8" fillId="0" borderId="0" xfId="644" applyFont="1" applyFill="1" applyAlignment="1">
      <alignment vertical="center"/>
    </xf>
    <xf numFmtId="0" fontId="17" fillId="0" borderId="0" xfId="644" applyFont="1" applyFill="1" applyAlignment="1">
      <alignment vertical="center"/>
    </xf>
    <xf numFmtId="0" fontId="0" fillId="0" borderId="0" xfId="644" applyFill="1" applyAlignment="1">
      <alignment vertical="center"/>
    </xf>
    <xf numFmtId="0" fontId="9" fillId="0" borderId="0" xfId="2503" applyFont="1" applyFill="1" applyAlignment="1">
      <alignment horizontal="center" vertical="center"/>
    </xf>
    <xf numFmtId="0" fontId="11" fillId="0" borderId="4" xfId="3743" applyFont="1" applyFill="1" applyBorder="1" applyAlignment="1">
      <alignment vertical="center" wrapText="1"/>
    </xf>
    <xf numFmtId="0" fontId="2" fillId="0" borderId="0" xfId="644" applyFont="1" applyFill="1" applyAlignment="1">
      <alignment horizontal="right" vertical="center"/>
    </xf>
    <xf numFmtId="0" fontId="0" fillId="0" borderId="0" xfId="1108" applyFill="1"/>
    <xf numFmtId="0" fontId="18" fillId="0" borderId="3" xfId="1108" applyFont="1" applyFill="1" applyBorder="1" applyAlignment="1">
      <alignment horizontal="center" vertical="center" wrapText="1"/>
    </xf>
    <xf numFmtId="0" fontId="18" fillId="0" borderId="3" xfId="644" applyFont="1" applyFill="1" applyBorder="1" applyAlignment="1">
      <alignment horizontal="center" vertical="center" wrapText="1"/>
    </xf>
    <xf numFmtId="0" fontId="8" fillId="0" borderId="1" xfId="3743" applyFont="1" applyFill="1" applyBorder="1" applyAlignment="1">
      <alignment horizontal="left" vertical="center"/>
    </xf>
    <xf numFmtId="0" fontId="8" fillId="0" borderId="2" xfId="3743" applyFont="1" applyFill="1" applyBorder="1" applyAlignment="1">
      <alignment horizontal="left" vertical="center"/>
    </xf>
    <xf numFmtId="189" fontId="19" fillId="0" borderId="3" xfId="2503" applyNumberFormat="1" applyFont="1" applyFill="1" applyBorder="1" applyAlignment="1">
      <alignment horizontal="right" vertical="center"/>
    </xf>
    <xf numFmtId="182" fontId="8" fillId="0" borderId="3" xfId="644" applyNumberFormat="1" applyFont="1" applyFill="1" applyBorder="1" applyAlignment="1">
      <alignment vertical="center"/>
    </xf>
    <xf numFmtId="0" fontId="19" fillId="0" borderId="3" xfId="2503" applyFont="1" applyFill="1" applyBorder="1" applyAlignment="1">
      <alignment vertical="center"/>
    </xf>
    <xf numFmtId="0" fontId="17" fillId="0" borderId="1" xfId="3743" applyFont="1" applyFill="1" applyBorder="1" applyAlignment="1">
      <alignment horizontal="left" vertical="center"/>
    </xf>
    <xf numFmtId="0" fontId="17" fillId="0" borderId="2" xfId="3743" applyFont="1" applyFill="1" applyBorder="1" applyAlignment="1">
      <alignment horizontal="left" vertical="center"/>
    </xf>
    <xf numFmtId="189" fontId="20" fillId="0" borderId="3" xfId="2503" applyNumberFormat="1" applyFont="1" applyFill="1" applyBorder="1" applyAlignment="1">
      <alignment horizontal="right" vertical="center"/>
    </xf>
    <xf numFmtId="182" fontId="17" fillId="0" borderId="3" xfId="644" applyNumberFormat="1" applyFont="1" applyFill="1" applyBorder="1" applyAlignment="1">
      <alignment vertical="center"/>
    </xf>
    <xf numFmtId="0" fontId="20" fillId="0" borderId="3" xfId="2503" applyFont="1" applyFill="1" applyBorder="1" applyAlignment="1">
      <alignment vertical="center"/>
    </xf>
    <xf numFmtId="0" fontId="0" fillId="0" borderId="3" xfId="3743" applyFont="1" applyFill="1" applyBorder="1" applyAlignment="1">
      <alignment horizontal="left" vertical="center" indent="1"/>
    </xf>
    <xf numFmtId="0" fontId="0" fillId="0" borderId="3" xfId="3743" applyFont="1" applyFill="1" applyBorder="1" applyAlignment="1">
      <alignment vertical="center" wrapText="1" shrinkToFit="1"/>
    </xf>
    <xf numFmtId="189" fontId="15" fillId="0" borderId="3" xfId="2503" applyNumberFormat="1" applyFont="1" applyFill="1" applyBorder="1" applyAlignment="1">
      <alignment horizontal="right" vertical="center"/>
    </xf>
    <xf numFmtId="182" fontId="0" fillId="0" borderId="3" xfId="644" applyNumberFormat="1" applyFill="1" applyBorder="1" applyAlignment="1">
      <alignment vertical="center"/>
    </xf>
    <xf numFmtId="0" fontId="15" fillId="0" borderId="3" xfId="2503" applyFont="1" applyFill="1" applyBorder="1" applyAlignment="1">
      <alignment vertical="center"/>
    </xf>
    <xf numFmtId="0" fontId="0" fillId="0" borderId="3" xfId="3743" applyFont="1" applyFill="1" applyBorder="1" applyAlignment="1">
      <alignment vertical="center" wrapText="1"/>
    </xf>
    <xf numFmtId="189" fontId="7" fillId="0" borderId="3" xfId="644" applyNumberFormat="1" applyFont="1" applyFill="1" applyBorder="1" applyAlignment="1">
      <alignment horizontal="right" vertical="center"/>
    </xf>
    <xf numFmtId="189" fontId="21" fillId="0" borderId="3" xfId="644" applyNumberFormat="1" applyFont="1" applyFill="1" applyBorder="1" applyAlignment="1">
      <alignment horizontal="right" vertical="center"/>
    </xf>
    <xf numFmtId="0" fontId="21" fillId="0" borderId="3" xfId="644" applyFont="1" applyFill="1" applyBorder="1" applyAlignment="1">
      <alignment vertical="center" wrapText="1"/>
    </xf>
    <xf numFmtId="0" fontId="0" fillId="0" borderId="2" xfId="3743" applyFont="1" applyFill="1" applyBorder="1" applyAlignment="1">
      <alignment vertical="center" wrapText="1"/>
    </xf>
    <xf numFmtId="0" fontId="18" fillId="0" borderId="3" xfId="644" applyFont="1" applyFill="1" applyBorder="1" applyAlignment="1">
      <alignment vertical="center"/>
    </xf>
    <xf numFmtId="189" fontId="18" fillId="0" borderId="3" xfId="644" applyNumberFormat="1" applyFont="1" applyFill="1" applyBorder="1" applyAlignment="1">
      <alignment horizontal="right" vertical="center"/>
    </xf>
    <xf numFmtId="0" fontId="21" fillId="0" borderId="3" xfId="644" applyFont="1" applyFill="1" applyBorder="1" applyAlignment="1">
      <alignment vertical="center"/>
    </xf>
    <xf numFmtId="0" fontId="0" fillId="0" borderId="3" xfId="3743" applyFont="1" applyFill="1" applyBorder="1" applyAlignment="1">
      <alignment vertical="center"/>
    </xf>
    <xf numFmtId="0" fontId="17" fillId="0" borderId="1" xfId="3743" applyFont="1" applyFill="1" applyBorder="1" applyAlignment="1">
      <alignment horizontal="left" vertical="center" wrapText="1"/>
    </xf>
    <xf numFmtId="0" fontId="17" fillId="0" borderId="2" xfId="3743" applyFont="1" applyFill="1" applyBorder="1" applyAlignment="1">
      <alignment horizontal="left" vertical="center" wrapText="1"/>
    </xf>
    <xf numFmtId="0" fontId="22" fillId="0" borderId="3" xfId="2503" applyFont="1" applyFill="1" applyBorder="1" applyAlignment="1">
      <alignment horizontal="center" vertical="center"/>
    </xf>
    <xf numFmtId="0" fontId="23" fillId="0" borderId="3" xfId="2503" applyFont="1" applyFill="1" applyBorder="1" applyAlignment="1">
      <alignment horizontal="left" vertical="center"/>
    </xf>
    <xf numFmtId="0" fontId="23" fillId="0" borderId="1" xfId="2503" applyFont="1" applyFill="1" applyBorder="1" applyAlignment="1">
      <alignment horizontal="left" vertical="center"/>
    </xf>
    <xf numFmtId="0" fontId="23" fillId="0" borderId="2" xfId="2503" applyFont="1" applyFill="1" applyBorder="1" applyAlignment="1">
      <alignment horizontal="left" vertical="center"/>
    </xf>
    <xf numFmtId="0" fontId="8" fillId="0" borderId="0" xfId="644" applyFont="1" applyFill="1">
      <alignment vertical="center"/>
    </xf>
    <xf numFmtId="0" fontId="17" fillId="0" borderId="0" xfId="644" applyFont="1" applyFill="1">
      <alignment vertical="center"/>
    </xf>
    <xf numFmtId="0" fontId="0" fillId="0" borderId="0" xfId="644" applyFill="1">
      <alignment vertical="center"/>
    </xf>
    <xf numFmtId="0" fontId="24" fillId="0" borderId="0" xfId="3743" applyFont="1" applyFill="1" applyBorder="1" applyAlignment="1">
      <alignment horizontal="center" vertical="center"/>
    </xf>
    <xf numFmtId="0" fontId="0" fillId="0" borderId="0" xfId="3743" applyFill="1" applyBorder="1" applyAlignment="1"/>
    <xf numFmtId="0" fontId="0" fillId="0" borderId="0" xfId="3743" applyFill="1" applyBorder="1"/>
    <xf numFmtId="0" fontId="0" fillId="0" borderId="0" xfId="3743" applyFont="1" applyFill="1" applyBorder="1" applyAlignment="1">
      <alignment horizontal="right" vertical="center"/>
    </xf>
    <xf numFmtId="0" fontId="0" fillId="0" borderId="0" xfId="644" applyFont="1" applyFill="1" applyAlignment="1">
      <alignment horizontal="right" vertical="center"/>
    </xf>
    <xf numFmtId="0" fontId="25" fillId="0" borderId="3" xfId="3743" applyFont="1" applyFill="1" applyBorder="1" applyAlignment="1">
      <alignment horizontal="center" vertical="center"/>
    </xf>
    <xf numFmtId="0" fontId="25" fillId="0" borderId="3" xfId="3743" applyFont="1" applyFill="1" applyBorder="1" applyAlignment="1">
      <alignment horizontal="center" vertical="center" wrapText="1"/>
    </xf>
    <xf numFmtId="0" fontId="25" fillId="0" borderId="3" xfId="3693" applyFont="1" applyFill="1" applyBorder="1" applyAlignment="1">
      <alignment horizontal="center" vertical="center"/>
    </xf>
    <xf numFmtId="0" fontId="25" fillId="0" borderId="3" xfId="3693" applyFont="1" applyFill="1" applyBorder="1" applyAlignment="1">
      <alignment horizontal="center" vertical="center" wrapText="1"/>
    </xf>
    <xf numFmtId="0" fontId="11" fillId="0" borderId="3" xfId="566" applyFont="1" applyFill="1" applyBorder="1" applyAlignment="1">
      <alignment horizontal="center" vertical="center" wrapText="1"/>
    </xf>
    <xf numFmtId="0" fontId="8" fillId="0" borderId="3" xfId="3743" applyFont="1" applyFill="1" applyBorder="1" applyAlignment="1">
      <alignment horizontal="left" vertical="center"/>
    </xf>
    <xf numFmtId="1" fontId="8" fillId="0" borderId="3" xfId="3743" applyNumberFormat="1" applyFont="1" applyFill="1" applyBorder="1" applyAlignment="1">
      <alignment horizontal="right" vertical="center"/>
    </xf>
    <xf numFmtId="182" fontId="8" fillId="0" borderId="3" xfId="3743" applyNumberFormat="1" applyFont="1" applyFill="1" applyBorder="1" applyAlignment="1">
      <alignment vertical="center"/>
    </xf>
    <xf numFmtId="176" fontId="8" fillId="0" borderId="3" xfId="644" applyNumberFormat="1" applyFont="1" applyFill="1" applyBorder="1">
      <alignment vertical="center"/>
    </xf>
    <xf numFmtId="0" fontId="17" fillId="0" borderId="3" xfId="3743" applyFont="1" applyFill="1" applyBorder="1" applyAlignment="1">
      <alignment horizontal="left" vertical="center"/>
    </xf>
    <xf numFmtId="1" fontId="17" fillId="0" borderId="3" xfId="3743" applyNumberFormat="1" applyFont="1" applyFill="1" applyBorder="1" applyAlignment="1">
      <alignment horizontal="right" vertical="center"/>
    </xf>
    <xf numFmtId="182" fontId="17" fillId="0" borderId="3" xfId="3743" applyNumberFormat="1" applyFont="1" applyFill="1" applyBorder="1" applyAlignment="1">
      <alignment vertical="center"/>
    </xf>
    <xf numFmtId="176" fontId="17" fillId="0" borderId="3" xfId="644" applyNumberFormat="1" applyFont="1" applyFill="1" applyBorder="1">
      <alignment vertical="center"/>
    </xf>
    <xf numFmtId="1" fontId="0" fillId="0" borderId="3" xfId="3743" applyNumberFormat="1" applyFont="1" applyFill="1" applyBorder="1" applyAlignment="1">
      <alignment horizontal="right" vertical="center"/>
    </xf>
    <xf numFmtId="182" fontId="0" fillId="0" borderId="3" xfId="3743" applyNumberFormat="1" applyFill="1" applyBorder="1" applyAlignment="1">
      <alignment vertical="center"/>
    </xf>
    <xf numFmtId="176" fontId="0" fillId="0" borderId="3" xfId="644" applyNumberFormat="1" applyFill="1" applyBorder="1">
      <alignment vertical="center"/>
    </xf>
    <xf numFmtId="1" fontId="8" fillId="0" borderId="0" xfId="644" applyNumberFormat="1" applyFont="1" applyFill="1">
      <alignment vertical="center"/>
    </xf>
    <xf numFmtId="49" fontId="2" fillId="0" borderId="3" xfId="1649" applyNumberFormat="1" applyFont="1" applyFill="1" applyBorder="1" applyAlignment="1" applyProtection="1">
      <alignment horizontal="left" vertical="center"/>
    </xf>
    <xf numFmtId="0" fontId="23" fillId="0" borderId="3" xfId="2503" applyFont="1" applyFill="1" applyBorder="1" applyAlignment="1">
      <alignment vertical="center"/>
    </xf>
    <xf numFmtId="0" fontId="26" fillId="0" borderId="0" xfId="693" applyFont="1" applyFill="1" applyAlignment="1">
      <alignment vertical="center"/>
    </xf>
    <xf numFmtId="0" fontId="27" fillId="0" borderId="0" xfId="693" applyFont="1" applyFill="1" applyAlignment="1">
      <alignment vertical="center"/>
    </xf>
    <xf numFmtId="0" fontId="8" fillId="0" borderId="0" xfId="693" applyFont="1" applyFill="1" applyAlignment="1">
      <alignment vertical="center"/>
    </xf>
    <xf numFmtId="0" fontId="10" fillId="0" borderId="0" xfId="693" applyFont="1" applyFill="1" applyAlignment="1">
      <alignment vertical="center"/>
    </xf>
    <xf numFmtId="0" fontId="8" fillId="0" borderId="0" xfId="1649" applyFont="1" applyFill="1" applyAlignment="1">
      <alignment vertical="center"/>
    </xf>
    <xf numFmtId="0" fontId="0" fillId="0" borderId="0" xfId="693" applyFill="1" applyAlignment="1">
      <alignment vertical="center"/>
    </xf>
    <xf numFmtId="0" fontId="24" fillId="0" borderId="0" xfId="1649" applyFont="1" applyFill="1" applyBorder="1" applyAlignment="1" applyProtection="1">
      <alignment horizontal="center" vertical="center"/>
    </xf>
    <xf numFmtId="0" fontId="0" fillId="0" borderId="0" xfId="1649" applyFont="1" applyFill="1" applyAlignment="1" applyProtection="1">
      <alignment horizontal="left"/>
    </xf>
    <xf numFmtId="0" fontId="0" fillId="0" borderId="0" xfId="1649" applyFont="1" applyFill="1" applyBorder="1" applyAlignment="1">
      <alignment horizontal="right" vertical="center"/>
    </xf>
    <xf numFmtId="176" fontId="11" fillId="0" borderId="3" xfId="566" applyNumberFormat="1" applyFont="1" applyFill="1" applyBorder="1" applyAlignment="1" applyProtection="1">
      <alignment horizontal="center" vertical="center"/>
      <protection locked="0"/>
    </xf>
    <xf numFmtId="0" fontId="11" fillId="0" borderId="3" xfId="566" applyFont="1" applyFill="1" applyBorder="1" applyAlignment="1">
      <alignment horizontal="center" vertical="center"/>
    </xf>
    <xf numFmtId="0" fontId="2" fillId="0" borderId="3" xfId="2497" applyNumberFormat="1" applyFont="1" applyFill="1" applyBorder="1" applyAlignment="1" applyProtection="1">
      <alignment horizontal="left" vertical="center"/>
    </xf>
    <xf numFmtId="0" fontId="2" fillId="0" borderId="3" xfId="4177" applyNumberFormat="1" applyFont="1" applyFill="1" applyBorder="1" applyProtection="1">
      <alignment vertical="center"/>
      <protection locked="0"/>
    </xf>
    <xf numFmtId="176" fontId="2" fillId="0" borderId="3" xfId="566" applyNumberFormat="1" applyFont="1" applyFill="1" applyBorder="1">
      <alignment vertical="center"/>
    </xf>
    <xf numFmtId="49" fontId="11" fillId="0" borderId="3" xfId="1649" applyNumberFormat="1" applyFont="1" applyFill="1" applyBorder="1" applyAlignment="1" applyProtection="1">
      <alignment horizontal="center" vertical="center"/>
    </xf>
    <xf numFmtId="0" fontId="11" fillId="0" borderId="3" xfId="4177" applyNumberFormat="1" applyFont="1" applyFill="1" applyBorder="1" applyProtection="1">
      <alignment vertical="center"/>
      <protection locked="0"/>
    </xf>
    <xf numFmtId="176" fontId="11" fillId="0" borderId="3" xfId="566" applyNumberFormat="1" applyFont="1" applyFill="1" applyBorder="1">
      <alignment vertical="center"/>
    </xf>
    <xf numFmtId="0" fontId="8" fillId="0" borderId="0" xfId="1649" applyFont="1" applyFill="1" applyBorder="1" applyAlignment="1">
      <alignment vertical="center"/>
    </xf>
    <xf numFmtId="0" fontId="28" fillId="0" borderId="0" xfId="1649" applyFont="1" applyFill="1" applyAlignment="1">
      <alignment vertical="center"/>
    </xf>
    <xf numFmtId="0" fontId="29" fillId="0" borderId="0" xfId="1649" applyFont="1" applyFill="1" applyAlignment="1">
      <alignment horizontal="center" vertical="center"/>
    </xf>
    <xf numFmtId="0" fontId="30" fillId="0" borderId="0" xfId="1649" applyFont="1" applyFill="1" applyAlignment="1">
      <alignment vertical="center"/>
    </xf>
    <xf numFmtId="0" fontId="29" fillId="0" borderId="0" xfId="1649" applyFont="1" applyFill="1" applyAlignment="1">
      <alignment vertical="center"/>
    </xf>
    <xf numFmtId="0" fontId="0" fillId="0" borderId="0" xfId="1649" applyFill="1" applyBorder="1" applyAlignment="1">
      <alignment vertical="center"/>
    </xf>
    <xf numFmtId="0" fontId="0" fillId="0" borderId="0" xfId="1649" applyFill="1" applyAlignment="1">
      <alignment vertical="center"/>
    </xf>
    <xf numFmtId="0" fontId="0" fillId="0" borderId="0" xfId="1649" applyFont="1" applyFill="1" applyAlignment="1" applyProtection="1">
      <alignment horizontal="left" vertical="center"/>
    </xf>
    <xf numFmtId="0" fontId="0" fillId="0" borderId="0" xfId="1649" applyFont="1" applyFill="1" applyAlignment="1">
      <alignment horizontal="right" vertical="center"/>
    </xf>
    <xf numFmtId="49" fontId="2" fillId="0" borderId="7" xfId="1649" applyNumberFormat="1" applyFont="1" applyFill="1" applyBorder="1" applyAlignment="1" applyProtection="1">
      <alignment horizontal="left" vertical="center"/>
    </xf>
    <xf numFmtId="0" fontId="2" fillId="0" borderId="3" xfId="4177" applyNumberFormat="1" applyFont="1" applyFill="1" applyBorder="1" applyAlignment="1" applyProtection="1">
      <alignment vertical="center"/>
      <protection locked="0"/>
    </xf>
    <xf numFmtId="176" fontId="2" fillId="0" borderId="3" xfId="566" applyNumberFormat="1" applyFont="1" applyFill="1" applyBorder="1" applyAlignment="1">
      <alignment vertical="center"/>
    </xf>
    <xf numFmtId="0" fontId="29" fillId="0" borderId="0" xfId="1649" applyFont="1" applyFill="1" applyBorder="1" applyAlignment="1">
      <alignment horizontal="center" vertical="center"/>
    </xf>
    <xf numFmtId="0" fontId="30" fillId="0" borderId="0" xfId="1649" applyFont="1" applyFill="1" applyBorder="1" applyAlignment="1">
      <alignment vertical="center"/>
    </xf>
    <xf numFmtId="0" fontId="11" fillId="0" borderId="3" xfId="4177" applyNumberFormat="1" applyFont="1" applyFill="1" applyBorder="1" applyAlignment="1" applyProtection="1">
      <alignment vertical="center"/>
      <protection locked="0"/>
    </xf>
    <xf numFmtId="176" fontId="11" fillId="0" borderId="3" xfId="566" applyNumberFormat="1" applyFont="1" applyFill="1" applyBorder="1" applyAlignment="1">
      <alignment vertical="center"/>
    </xf>
    <xf numFmtId="0" fontId="29" fillId="0" borderId="0" xfId="1649" applyFont="1" applyFill="1" applyBorder="1" applyAlignment="1">
      <alignment vertical="center"/>
    </xf>
    <xf numFmtId="0" fontId="2" fillId="0" borderId="4" xfId="3743" applyFont="1" applyFill="1" applyBorder="1" applyAlignment="1">
      <alignment vertical="center" wrapText="1"/>
    </xf>
    <xf numFmtId="0" fontId="0" fillId="0" borderId="0" xfId="1649" applyFont="1" applyFill="1" applyAlignment="1">
      <alignment vertical="center"/>
    </xf>
    <xf numFmtId="0" fontId="24" fillId="0" borderId="0" xfId="644" applyFont="1" applyFill="1" applyAlignment="1">
      <alignment horizontal="center" vertical="center"/>
    </xf>
    <xf numFmtId="0" fontId="0" fillId="0" borderId="0" xfId="644" applyFont="1" applyFill="1" applyAlignment="1">
      <alignment horizontal="center" vertical="center"/>
    </xf>
    <xf numFmtId="0" fontId="0" fillId="0" borderId="0" xfId="644" applyFill="1" applyAlignment="1">
      <alignment horizontal="center" vertical="center"/>
    </xf>
    <xf numFmtId="0" fontId="8" fillId="0" borderId="3" xfId="644" applyFont="1" applyFill="1" applyBorder="1" applyAlignment="1">
      <alignment horizontal="center" vertical="center" wrapText="1"/>
    </xf>
    <xf numFmtId="0" fontId="11" fillId="0" borderId="3" xfId="644" applyFont="1" applyFill="1" applyBorder="1" applyAlignment="1">
      <alignment horizontal="center" vertical="center" wrapText="1"/>
    </xf>
    <xf numFmtId="0" fontId="31" fillId="0" borderId="3" xfId="2503" applyFont="1" applyFill="1" applyBorder="1" applyAlignment="1">
      <alignment vertical="center"/>
    </xf>
    <xf numFmtId="0" fontId="19" fillId="0" borderId="3" xfId="2503" applyFont="1" applyFill="1" applyBorder="1" applyAlignment="1">
      <alignment horizontal="center" vertical="center"/>
    </xf>
    <xf numFmtId="0" fontId="32" fillId="0" borderId="4" xfId="644" applyFont="1" applyFill="1" applyBorder="1" applyAlignment="1">
      <alignment horizontal="center" vertical="center" wrapText="1"/>
    </xf>
    <xf numFmtId="0" fontId="32" fillId="0" borderId="0" xfId="644" applyFont="1" applyFill="1" applyBorder="1" applyAlignment="1">
      <alignment horizontal="center" vertical="center" wrapText="1"/>
    </xf>
    <xf numFmtId="0" fontId="0" fillId="0" borderId="3" xfId="644" applyFill="1" applyBorder="1" applyAlignment="1">
      <alignment vertical="center"/>
    </xf>
    <xf numFmtId="0" fontId="0" fillId="0" borderId="3" xfId="644" applyFont="1" applyFill="1" applyBorder="1" applyAlignment="1">
      <alignment vertical="center"/>
    </xf>
    <xf numFmtId="0" fontId="33" fillId="0" borderId="0" xfId="3378" applyFont="1" applyFill="1" applyAlignment="1" applyProtection="1">
      <alignment vertical="center"/>
      <protection locked="0"/>
    </xf>
    <xf numFmtId="0" fontId="33" fillId="0" borderId="0" xfId="3378" applyFont="1" applyFill="1" applyAlignment="1" applyProtection="1">
      <alignment horizontal="center" vertical="center"/>
      <protection locked="0"/>
    </xf>
    <xf numFmtId="0" fontId="34" fillId="0" borderId="0" xfId="3378" applyFont="1" applyFill="1" applyAlignment="1" applyProtection="1">
      <alignment horizontal="center" vertical="center"/>
      <protection locked="0"/>
    </xf>
    <xf numFmtId="0" fontId="35" fillId="0" borderId="0" xfId="3378" applyFont="1" applyFill="1" applyAlignment="1" applyProtection="1">
      <alignment vertical="center"/>
      <protection locked="0"/>
    </xf>
    <xf numFmtId="1" fontId="24" fillId="0" borderId="0" xfId="3378" applyNumberFormat="1" applyFont="1" applyFill="1" applyAlignment="1" applyProtection="1">
      <alignment horizontal="center" vertical="center"/>
    </xf>
    <xf numFmtId="1" fontId="33" fillId="0" borderId="0" xfId="3378" applyNumberFormat="1" applyFont="1" applyFill="1" applyAlignment="1" applyProtection="1">
      <alignment vertical="center"/>
    </xf>
    <xf numFmtId="0" fontId="7" fillId="0" borderId="0" xfId="3378" applyFont="1" applyFill="1" applyAlignment="1" applyProtection="1">
      <alignment horizontal="right" vertical="center"/>
      <protection locked="0"/>
    </xf>
    <xf numFmtId="0" fontId="11" fillId="0" borderId="3" xfId="986" applyFont="1" applyFill="1" applyBorder="1" applyAlignment="1">
      <alignment horizontal="center" vertical="center"/>
    </xf>
    <xf numFmtId="0" fontId="11" fillId="0" borderId="3" xfId="986" applyFont="1" applyFill="1" applyBorder="1" applyAlignment="1">
      <alignment vertical="center"/>
    </xf>
    <xf numFmtId="0" fontId="2" fillId="0" borderId="3" xfId="986" applyFont="1" applyFill="1" applyBorder="1" applyAlignment="1">
      <alignment vertical="center"/>
    </xf>
    <xf numFmtId="0" fontId="2" fillId="0" borderId="0" xfId="3890" applyFont="1" applyFill="1" applyBorder="1" applyAlignment="1">
      <alignment vertical="center" wrapText="1"/>
    </xf>
    <xf numFmtId="0" fontId="33" fillId="0" borderId="0" xfId="3133" applyFont="1" applyFill="1" applyAlignment="1">
      <alignment vertical="center"/>
    </xf>
    <xf numFmtId="0" fontId="34" fillId="0" borderId="0" xfId="3133" applyFont="1" applyFill="1" applyAlignment="1">
      <alignment vertical="center"/>
    </xf>
    <xf numFmtId="0" fontId="33" fillId="0" borderId="0" xfId="3220" applyFont="1" applyFill="1"/>
    <xf numFmtId="0" fontId="36" fillId="0" borderId="0" xfId="3133" applyFont="1" applyFill="1" applyAlignment="1">
      <alignment vertical="center"/>
    </xf>
    <xf numFmtId="0" fontId="24" fillId="0" borderId="0" xfId="3220" applyFont="1" applyFill="1" applyAlignment="1">
      <alignment horizontal="center" vertical="center"/>
    </xf>
    <xf numFmtId="0" fontId="37" fillId="0" borderId="0" xfId="3220" applyFont="1" applyFill="1"/>
    <xf numFmtId="0" fontId="7" fillId="0" borderId="0" xfId="3133" applyFont="1" applyFill="1" applyAlignment="1">
      <alignment horizontal="right" vertical="center"/>
    </xf>
    <xf numFmtId="0" fontId="2" fillId="0" borderId="3" xfId="3894" applyFont="1" applyFill="1" applyBorder="1" applyAlignment="1" applyProtection="1">
      <alignment vertical="center"/>
      <protection locked="0"/>
    </xf>
    <xf numFmtId="0" fontId="11" fillId="0" borderId="3" xfId="3894" applyFont="1" applyFill="1" applyBorder="1" applyAlignment="1" applyProtection="1">
      <alignment horizontal="center" vertical="center"/>
      <protection locked="0"/>
    </xf>
    <xf numFmtId="0" fontId="11" fillId="0" borderId="3" xfId="3894" applyFont="1" applyFill="1" applyBorder="1" applyAlignment="1" applyProtection="1">
      <alignment horizontal="left" vertical="center"/>
      <protection locked="0"/>
    </xf>
    <xf numFmtId="0" fontId="2" fillId="0" borderId="4" xfId="3890" applyFont="1" applyFill="1" applyBorder="1" applyAlignment="1">
      <alignment horizontal="left" vertical="center" wrapText="1"/>
    </xf>
    <xf numFmtId="0" fontId="2" fillId="0" borderId="0" xfId="3890" applyFont="1" applyFill="1" applyBorder="1" applyAlignment="1">
      <alignment horizontal="left" vertical="center" wrapText="1"/>
    </xf>
    <xf numFmtId="0" fontId="0" fillId="0" borderId="0" xfId="3890" applyFont="1" applyFill="1" applyBorder="1" applyAlignment="1">
      <alignment horizontal="left" vertical="center" wrapText="1"/>
    </xf>
    <xf numFmtId="0" fontId="35" fillId="2" borderId="0" xfId="3378" applyFont="1" applyFill="1" applyProtection="1">
      <protection locked="0"/>
    </xf>
    <xf numFmtId="0" fontId="33" fillId="2" borderId="0" xfId="3378" applyFont="1" applyFill="1" applyAlignment="1" applyProtection="1">
      <alignment vertical="top"/>
      <protection locked="0"/>
    </xf>
    <xf numFmtId="0" fontId="33" fillId="2" borderId="0" xfId="3378" applyFont="1" applyFill="1" applyAlignment="1" applyProtection="1">
      <alignment horizontal="center"/>
      <protection locked="0"/>
    </xf>
    <xf numFmtId="0" fontId="34" fillId="2" borderId="0" xfId="3378" applyFont="1" applyFill="1" applyAlignment="1" applyProtection="1">
      <alignment horizontal="center"/>
      <protection locked="0"/>
    </xf>
    <xf numFmtId="0" fontId="14" fillId="2" borderId="0" xfId="3378" applyFont="1" applyFill="1" applyProtection="1">
      <protection locked="0"/>
    </xf>
    <xf numFmtId="1" fontId="38" fillId="2" borderId="0" xfId="3378" applyNumberFormat="1" applyFont="1" applyFill="1" applyAlignment="1" applyProtection="1">
      <alignment horizontal="center" vertical="center"/>
    </xf>
    <xf numFmtId="1" fontId="33" fillId="2" borderId="0" xfId="3378" applyNumberFormat="1" applyFont="1" applyFill="1" applyAlignment="1" applyProtection="1">
      <alignment vertical="top"/>
    </xf>
    <xf numFmtId="0" fontId="7" fillId="2" borderId="0" xfId="3378" applyFont="1" applyFill="1" applyAlignment="1" applyProtection="1">
      <alignment horizontal="right" vertical="center"/>
      <protection locked="0"/>
    </xf>
    <xf numFmtId="176" fontId="11" fillId="0" borderId="3" xfId="566" applyNumberFormat="1" applyFont="1" applyBorder="1" applyAlignment="1" applyProtection="1">
      <alignment horizontal="center" vertical="center"/>
      <protection locked="0"/>
    </xf>
    <xf numFmtId="0" fontId="11" fillId="0" borderId="3" xfId="566" applyFont="1" applyBorder="1" applyAlignment="1">
      <alignment horizontal="center" vertical="center"/>
    </xf>
    <xf numFmtId="0" fontId="11" fillId="0" borderId="3" xfId="566" applyFont="1" applyBorder="1" applyAlignment="1">
      <alignment horizontal="center" vertical="center" wrapText="1"/>
    </xf>
    <xf numFmtId="0" fontId="15" fillId="0" borderId="3" xfId="2503" applyFont="1" applyBorder="1" applyAlignment="1">
      <alignment vertical="center"/>
    </xf>
    <xf numFmtId="0" fontId="2" fillId="0" borderId="3" xfId="4177" applyNumberFormat="1" applyFont="1" applyBorder="1" applyProtection="1">
      <alignment vertical="center"/>
      <protection locked="0"/>
    </xf>
    <xf numFmtId="176" fontId="2" fillId="0" borderId="3" xfId="566" applyNumberFormat="1" applyFont="1" applyBorder="1">
      <alignment vertical="center"/>
    </xf>
    <xf numFmtId="0" fontId="11" fillId="0" borderId="3" xfId="986" applyFont="1" applyBorder="1" applyAlignment="1">
      <alignment horizontal="center" vertical="center"/>
    </xf>
    <xf numFmtId="0" fontId="11" fillId="0" borderId="3" xfId="4177" applyNumberFormat="1" applyFont="1" applyBorder="1" applyProtection="1">
      <alignment vertical="center"/>
      <protection locked="0"/>
    </xf>
    <xf numFmtId="176" fontId="11" fillId="0" borderId="3" xfId="566" applyNumberFormat="1" applyFont="1" applyBorder="1">
      <alignment vertical="center"/>
    </xf>
    <xf numFmtId="0" fontId="11" fillId="0" borderId="3" xfId="986" applyFont="1" applyBorder="1" applyAlignment="1">
      <alignment vertical="center"/>
    </xf>
    <xf numFmtId="0" fontId="2" fillId="0" borderId="3" xfId="986" applyFont="1" applyBorder="1" applyAlignment="1">
      <alignment vertical="center"/>
    </xf>
    <xf numFmtId="0" fontId="33" fillId="0" borderId="0" xfId="3133" applyFont="1" applyAlignment="1">
      <alignment vertical="center"/>
    </xf>
    <xf numFmtId="0" fontId="34" fillId="0" borderId="0" xfId="3133" applyFont="1" applyAlignment="1">
      <alignment vertical="center"/>
    </xf>
    <xf numFmtId="0" fontId="33" fillId="0" borderId="0" xfId="3220" applyFont="1"/>
    <xf numFmtId="0" fontId="36" fillId="0" borderId="0" xfId="3133" applyFont="1" applyAlignment="1">
      <alignment vertical="center"/>
    </xf>
    <xf numFmtId="0" fontId="7" fillId="0" borderId="0" xfId="3220" applyFont="1"/>
    <xf numFmtId="0" fontId="38" fillId="0" borderId="0" xfId="3220" applyFont="1" applyAlignment="1">
      <alignment horizontal="center" vertical="center"/>
    </xf>
    <xf numFmtId="0" fontId="37" fillId="0" borderId="0" xfId="3220" applyFont="1"/>
    <xf numFmtId="0" fontId="7" fillId="0" borderId="0" xfId="3133" applyFont="1" applyAlignment="1">
      <alignment horizontal="right" vertical="center"/>
    </xf>
    <xf numFmtId="0" fontId="19" fillId="0" borderId="3" xfId="2267" applyFont="1" applyBorder="1" applyAlignment="1">
      <alignment horizontal="left" vertical="center"/>
    </xf>
    <xf numFmtId="0" fontId="39" fillId="0" borderId="3" xfId="0" applyFont="1" applyBorder="1" applyAlignment="1">
      <alignment horizontal="center" vertical="center" wrapText="1"/>
    </xf>
    <xf numFmtId="0" fontId="15" fillId="0" borderId="3" xfId="2267" applyFont="1" applyBorder="1" applyAlignment="1">
      <alignment horizontal="left" vertical="center"/>
    </xf>
    <xf numFmtId="0" fontId="2" fillId="3" borderId="3" xfId="3894" applyFont="1" applyFill="1" applyBorder="1" applyAlignment="1" applyProtection="1">
      <alignment vertical="center"/>
      <protection locked="0"/>
    </xf>
    <xf numFmtId="0" fontId="0" fillId="0" borderId="4" xfId="3890" applyFont="1" applyBorder="1" applyAlignment="1">
      <alignment horizontal="left" vertical="center" wrapText="1"/>
    </xf>
    <xf numFmtId="0" fontId="0" fillId="0" borderId="0" xfId="3890" applyFont="1" applyBorder="1" applyAlignment="1">
      <alignment horizontal="left" vertical="center" wrapText="1"/>
    </xf>
    <xf numFmtId="0" fontId="6" fillId="0" borderId="0" xfId="587" applyFill="1" applyAlignment="1"/>
    <xf numFmtId="0" fontId="6" fillId="0" borderId="0" xfId="587" applyFill="1">
      <alignment vertical="center"/>
    </xf>
    <xf numFmtId="0" fontId="9" fillId="0" borderId="0" xfId="587" applyFont="1" applyFill="1" applyBorder="1" applyAlignment="1">
      <alignment horizontal="center" vertical="center"/>
    </xf>
    <xf numFmtId="0" fontId="40" fillId="0" borderId="0" xfId="587" applyFont="1" applyFill="1" applyBorder="1" applyAlignment="1">
      <alignment horizontal="center"/>
    </xf>
    <xf numFmtId="0" fontId="12" fillId="0" borderId="0" xfId="587" applyFont="1" applyFill="1" applyBorder="1" applyAlignment="1">
      <alignment horizontal="right"/>
    </xf>
    <xf numFmtId="0" fontId="5" fillId="0" borderId="3" xfId="587" applyFont="1" applyFill="1" applyBorder="1" applyAlignment="1">
      <alignment horizontal="center" vertical="center"/>
    </xf>
    <xf numFmtId="0" fontId="5" fillId="0" borderId="3" xfId="587" applyFont="1" applyFill="1" applyBorder="1">
      <alignment vertical="center"/>
    </xf>
    <xf numFmtId="189" fontId="5" fillId="0" borderId="3" xfId="587" applyNumberFormat="1" applyFont="1" applyFill="1" applyBorder="1" applyAlignment="1">
      <alignment vertical="center"/>
    </xf>
    <xf numFmtId="0" fontId="6" fillId="0" borderId="3" xfId="587" applyFill="1" applyBorder="1">
      <alignment vertical="center"/>
    </xf>
    <xf numFmtId="189" fontId="6" fillId="0" borderId="3" xfId="587" applyNumberFormat="1" applyFill="1" applyBorder="1" applyAlignment="1">
      <alignment vertical="center"/>
    </xf>
    <xf numFmtId="0" fontId="6" fillId="0" borderId="0" xfId="587" applyFill="1" applyAlignment="1">
      <alignment vertical="center"/>
    </xf>
    <xf numFmtId="0" fontId="7" fillId="0" borderId="0" xfId="0" applyFont="1" applyFill="1" applyBorder="1" applyAlignment="1">
      <alignment vertical="center" wrapText="1"/>
    </xf>
    <xf numFmtId="0" fontId="41" fillId="0" borderId="0" xfId="0" applyFont="1" applyFill="1" applyAlignment="1">
      <alignment vertical="center" wrapText="1"/>
    </xf>
    <xf numFmtId="196" fontId="6" fillId="0" borderId="0" xfId="587" applyNumberFormat="1" applyFill="1" applyAlignment="1"/>
    <xf numFmtId="0" fontId="8" fillId="0" borderId="0" xfId="644" applyFont="1">
      <alignment vertical="center"/>
    </xf>
    <xf numFmtId="0" fontId="0" fillId="0" borderId="0" xfId="644">
      <alignment vertical="center"/>
    </xf>
    <xf numFmtId="0" fontId="11" fillId="0" borderId="3" xfId="644" applyFont="1" applyFill="1" applyBorder="1">
      <alignment vertical="center"/>
    </xf>
    <xf numFmtId="0" fontId="11" fillId="0" borderId="3" xfId="644" applyFont="1" applyFill="1" applyBorder="1" applyAlignment="1">
      <alignment vertical="center"/>
    </xf>
    <xf numFmtId="0" fontId="2" fillId="0" borderId="3" xfId="644" applyFont="1" applyFill="1" applyBorder="1" applyAlignment="1">
      <alignment horizontal="left" vertical="center" indent="1"/>
    </xf>
    <xf numFmtId="0" fontId="2" fillId="0" borderId="3" xfId="644" applyFont="1" applyFill="1" applyBorder="1" applyAlignment="1">
      <alignment vertical="center"/>
    </xf>
    <xf numFmtId="0" fontId="41" fillId="0" borderId="4" xfId="644" applyFont="1" applyBorder="1" applyAlignment="1">
      <alignment horizontal="left" vertical="center" wrapText="1"/>
    </xf>
    <xf numFmtId="0" fontId="0" fillId="0" borderId="10" xfId="644" applyFont="1" applyFill="1" applyBorder="1" applyAlignment="1">
      <alignment horizontal="right" vertical="center"/>
    </xf>
    <xf numFmtId="0" fontId="8" fillId="0" borderId="3" xfId="644" applyFont="1" applyFill="1" applyBorder="1" applyAlignment="1">
      <alignment vertical="center"/>
    </xf>
    <xf numFmtId="0" fontId="0" fillId="0" borderId="0" xfId="644" applyAlignment="1">
      <alignment horizontal="center" vertical="center" wrapText="1"/>
    </xf>
    <xf numFmtId="0" fontId="8" fillId="0" borderId="0" xfId="566" applyFont="1" applyFill="1" applyAlignment="1">
      <alignment vertical="center"/>
    </xf>
    <xf numFmtId="0" fontId="24" fillId="0" borderId="0" xfId="566" applyNumberFormat="1" applyFont="1" applyFill="1" applyAlignment="1" applyProtection="1">
      <alignment horizontal="center" vertical="center" wrapText="1"/>
    </xf>
    <xf numFmtId="0" fontId="28" fillId="0" borderId="0" xfId="566" applyNumberFormat="1" applyFont="1" applyFill="1" applyAlignment="1" applyProtection="1">
      <alignment horizontal="right" vertical="center"/>
    </xf>
    <xf numFmtId="0" fontId="2" fillId="0" borderId="0" xfId="566" applyFont="1" applyFill="1" applyAlignment="1">
      <alignment horizontal="right" vertical="center"/>
    </xf>
    <xf numFmtId="0" fontId="19" fillId="0" borderId="5" xfId="316" applyFont="1" applyFill="1" applyBorder="1" applyAlignment="1">
      <alignment horizontal="center" vertical="center"/>
    </xf>
    <xf numFmtId="0" fontId="18" fillId="0" borderId="5" xfId="566" applyFont="1" applyFill="1" applyBorder="1" applyAlignment="1">
      <alignment horizontal="center" vertical="center"/>
    </xf>
    <xf numFmtId="0" fontId="18" fillId="0" borderId="5" xfId="566" applyFont="1" applyFill="1" applyBorder="1" applyAlignment="1">
      <alignment horizontal="center" vertical="center" wrapText="1"/>
    </xf>
    <xf numFmtId="0" fontId="19" fillId="0" borderId="7" xfId="316" applyFont="1" applyFill="1" applyBorder="1" applyAlignment="1">
      <alignment horizontal="center" vertical="center"/>
    </xf>
    <xf numFmtId="0" fontId="18" fillId="0" borderId="7" xfId="566" applyFont="1" applyFill="1" applyBorder="1" applyAlignment="1">
      <alignment horizontal="center" vertical="center"/>
    </xf>
    <xf numFmtId="0" fontId="18" fillId="0" borderId="7" xfId="566" applyFont="1" applyFill="1" applyBorder="1" applyAlignment="1">
      <alignment horizontal="center" vertical="center" wrapText="1"/>
    </xf>
    <xf numFmtId="0" fontId="19" fillId="0" borderId="3" xfId="316" applyFont="1" applyFill="1" applyBorder="1" applyAlignment="1">
      <alignment horizontal="center" vertical="center" wrapText="1"/>
    </xf>
    <xf numFmtId="0" fontId="18" fillId="0" borderId="3" xfId="566" applyFont="1" applyFill="1" applyBorder="1" applyAlignment="1">
      <alignment horizontal="right" vertical="center" wrapText="1"/>
    </xf>
    <xf numFmtId="182" fontId="18" fillId="0" borderId="3" xfId="566" applyNumberFormat="1" applyFont="1" applyFill="1" applyBorder="1" applyAlignment="1">
      <alignment horizontal="right" vertical="center" wrapText="1"/>
    </xf>
    <xf numFmtId="49" fontId="18" fillId="0" borderId="3" xfId="2238" applyNumberFormat="1" applyFont="1" applyFill="1" applyBorder="1" applyAlignment="1">
      <alignment horizontal="left" vertical="center" wrapText="1"/>
    </xf>
    <xf numFmtId="0" fontId="18" fillId="0" borderId="3" xfId="4177" applyNumberFormat="1" applyFont="1" applyFill="1" applyBorder="1" applyAlignment="1" applyProtection="1">
      <alignment vertical="center"/>
      <protection locked="0"/>
    </xf>
    <xf numFmtId="182" fontId="18" fillId="0" borderId="3" xfId="4177" applyNumberFormat="1" applyFont="1" applyFill="1" applyBorder="1" applyAlignment="1" applyProtection="1">
      <alignment vertical="center"/>
      <protection locked="0"/>
    </xf>
    <xf numFmtId="49" fontId="7" fillId="0" borderId="3" xfId="2238" applyNumberFormat="1" applyFont="1" applyFill="1" applyBorder="1" applyAlignment="1">
      <alignment horizontal="left" vertical="center" wrapText="1"/>
    </xf>
    <xf numFmtId="0" fontId="7" fillId="0" borderId="3" xfId="4177" applyNumberFormat="1" applyFont="1" applyFill="1" applyBorder="1" applyAlignment="1" applyProtection="1">
      <alignment vertical="center"/>
      <protection locked="0"/>
    </xf>
    <xf numFmtId="182" fontId="7" fillId="0" borderId="3" xfId="4177" applyNumberFormat="1" applyFont="1" applyFill="1" applyBorder="1" applyAlignment="1" applyProtection="1">
      <alignment vertical="center"/>
      <protection locked="0"/>
    </xf>
    <xf numFmtId="49" fontId="7" fillId="0" borderId="3" xfId="2238" applyNumberFormat="1" applyFont="1" applyBorder="1" applyAlignment="1">
      <alignment horizontal="left" vertical="center" wrapText="1"/>
    </xf>
    <xf numFmtId="0" fontId="7" fillId="0" borderId="3" xfId="4177" applyNumberFormat="1" applyFont="1" applyBorder="1" applyAlignment="1" applyProtection="1">
      <alignment vertical="center"/>
      <protection locked="0"/>
    </xf>
    <xf numFmtId="182" fontId="7" fillId="0" borderId="3" xfId="4177" applyNumberFormat="1" applyFont="1" applyBorder="1" applyAlignment="1" applyProtection="1">
      <alignment vertical="center"/>
      <protection locked="0"/>
    </xf>
    <xf numFmtId="0" fontId="7" fillId="0" borderId="4" xfId="566" applyFont="1" applyFill="1" applyBorder="1" applyAlignment="1">
      <alignment horizontal="left" vertical="center" wrapText="1"/>
    </xf>
    <xf numFmtId="0" fontId="24" fillId="0" borderId="0" xfId="566" applyFont="1" applyFill="1" applyAlignment="1">
      <alignment horizontal="center" vertical="center"/>
    </xf>
    <xf numFmtId="0" fontId="11" fillId="0" borderId="3" xfId="566" applyFont="1" applyFill="1" applyBorder="1" applyAlignment="1">
      <alignment horizontal="right" vertical="center"/>
    </xf>
    <xf numFmtId="182" fontId="11" fillId="0" borderId="3" xfId="566" applyNumberFormat="1" applyFont="1" applyFill="1" applyBorder="1" applyAlignment="1">
      <alignment horizontal="right" vertical="center" wrapText="1"/>
    </xf>
    <xf numFmtId="0" fontId="15" fillId="0" borderId="3" xfId="3429" applyFont="1" applyFill="1" applyBorder="1" applyAlignment="1">
      <alignment horizontal="left" vertical="center"/>
    </xf>
    <xf numFmtId="1" fontId="15" fillId="0" borderId="3" xfId="2898" applyNumberFormat="1" applyFont="1" applyFill="1" applyBorder="1">
      <alignment vertical="center"/>
    </xf>
    <xf numFmtId="0" fontId="0" fillId="0" borderId="0" xfId="566" applyFont="1" applyFill="1">
      <alignment vertical="center"/>
    </xf>
    <xf numFmtId="0" fontId="0" fillId="0" borderId="0" xfId="566" applyFont="1" applyFill="1" applyAlignment="1">
      <alignment horizontal="right" vertical="center"/>
    </xf>
    <xf numFmtId="0" fontId="30" fillId="0" borderId="3"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center" vertical="center" wrapText="1"/>
    </xf>
    <xf numFmtId="3" fontId="28" fillId="0" borderId="3" xfId="0" applyNumberFormat="1" applyFont="1" applyFill="1" applyBorder="1" applyAlignment="1" applyProtection="1">
      <alignment horizontal="right" vertical="center"/>
    </xf>
    <xf numFmtId="0" fontId="0" fillId="0" borderId="3" xfId="566" applyFont="1" applyBorder="1">
      <alignment vertical="center"/>
    </xf>
    <xf numFmtId="0" fontId="30" fillId="0" borderId="3" xfId="0" applyNumberFormat="1" applyFont="1" applyFill="1" applyBorder="1" applyAlignment="1" applyProtection="1">
      <alignment horizontal="left" vertical="center"/>
    </xf>
    <xf numFmtId="0" fontId="28" fillId="0" borderId="3" xfId="0" applyNumberFormat="1" applyFont="1" applyFill="1" applyBorder="1" applyAlignment="1" applyProtection="1">
      <alignment horizontal="left" vertical="center"/>
    </xf>
    <xf numFmtId="0" fontId="0" fillId="0" borderId="0" xfId="566" applyFont="1" applyFill="1" applyAlignment="1">
      <alignment horizontal="left" vertical="center" wrapText="1"/>
    </xf>
    <xf numFmtId="0" fontId="0" fillId="0" borderId="0" xfId="566" applyFont="1" applyFill="1" applyAlignment="1">
      <alignment vertical="center"/>
    </xf>
    <xf numFmtId="0" fontId="37" fillId="0" borderId="0" xfId="566" applyFont="1" applyFill="1" applyAlignment="1">
      <alignment horizontal="center" vertical="center"/>
    </xf>
    <xf numFmtId="0" fontId="0" fillId="0" borderId="0" xfId="566" applyFill="1" applyAlignment="1">
      <alignment horizontal="right" vertical="center"/>
    </xf>
    <xf numFmtId="0" fontId="2" fillId="0" borderId="3" xfId="566" applyFont="1" applyFill="1" applyBorder="1" applyAlignment="1">
      <alignment vertical="center"/>
    </xf>
    <xf numFmtId="176" fontId="42" fillId="0" borderId="0" xfId="566" applyNumberFormat="1" applyFont="1" applyProtection="1">
      <alignment vertical="center"/>
      <protection locked="0"/>
    </xf>
    <xf numFmtId="176" fontId="35" fillId="3" borderId="0" xfId="566" applyNumberFormat="1" applyFont="1" applyFill="1" applyProtection="1">
      <alignment vertical="center"/>
      <protection locked="0"/>
    </xf>
    <xf numFmtId="0" fontId="35" fillId="0" borderId="0" xfId="566" applyFont="1">
      <alignment vertical="center"/>
    </xf>
    <xf numFmtId="176" fontId="35" fillId="0" borderId="0" xfId="566" applyNumberFormat="1" applyFont="1" applyProtection="1">
      <alignment vertical="center"/>
      <protection locked="0"/>
    </xf>
    <xf numFmtId="0" fontId="43" fillId="0" borderId="0" xfId="566" applyFont="1">
      <alignment vertical="center"/>
    </xf>
    <xf numFmtId="0" fontId="38" fillId="0" borderId="0" xfId="566" applyFont="1" applyAlignment="1">
      <alignment horizontal="center" vertical="center"/>
    </xf>
    <xf numFmtId="0" fontId="33" fillId="0" borderId="0" xfId="566" applyFont="1" applyAlignment="1">
      <alignment vertical="center"/>
    </xf>
    <xf numFmtId="189" fontId="35" fillId="0" borderId="0" xfId="566" applyNumberFormat="1" applyFont="1">
      <alignment vertical="center"/>
    </xf>
    <xf numFmtId="189" fontId="2" fillId="0" borderId="0" xfId="566" applyNumberFormat="1" applyFont="1" applyAlignment="1">
      <alignment horizontal="right" vertical="center"/>
    </xf>
    <xf numFmtId="176" fontId="11" fillId="0" borderId="3" xfId="566" applyNumberFormat="1" applyFont="1" applyBorder="1" applyProtection="1">
      <alignment vertical="center"/>
      <protection locked="0"/>
    </xf>
    <xf numFmtId="176" fontId="2" fillId="0" borderId="3" xfId="566" applyNumberFormat="1" applyFont="1" applyBorder="1" applyProtection="1">
      <alignment vertical="center"/>
      <protection locked="0"/>
    </xf>
    <xf numFmtId="176" fontId="2" fillId="3" borderId="3" xfId="566" applyNumberFormat="1" applyFont="1" applyFill="1" applyBorder="1" applyProtection="1">
      <alignment vertical="center"/>
      <protection locked="0"/>
    </xf>
    <xf numFmtId="0" fontId="2" fillId="3" borderId="3" xfId="4177" applyNumberFormat="1" applyFont="1" applyFill="1" applyBorder="1" applyProtection="1">
      <alignment vertical="center"/>
      <protection locked="0"/>
    </xf>
    <xf numFmtId="176" fontId="2" fillId="3" borderId="3" xfId="566" applyNumberFormat="1" applyFont="1" applyFill="1" applyBorder="1">
      <alignment vertical="center"/>
    </xf>
    <xf numFmtId="0" fontId="43" fillId="0" borderId="4" xfId="566" applyFont="1" applyBorder="1" applyAlignment="1">
      <alignment horizontal="center" vertical="center" wrapText="1"/>
    </xf>
    <xf numFmtId="0" fontId="43" fillId="0" borderId="0" xfId="566" applyFont="1" applyAlignment="1">
      <alignment vertical="center" wrapText="1"/>
    </xf>
    <xf numFmtId="0" fontId="43" fillId="0" borderId="0" xfId="566" applyFont="1" applyAlignment="1">
      <alignment vertical="center"/>
    </xf>
    <xf numFmtId="0" fontId="11" fillId="0" borderId="3" xfId="566" applyFont="1" applyFill="1" applyBorder="1" applyAlignment="1">
      <alignment vertical="center"/>
    </xf>
    <xf numFmtId="0" fontId="35" fillId="0" borderId="0" xfId="3698" applyFont="1" applyFill="1">
      <alignment vertical="center"/>
    </xf>
    <xf numFmtId="189" fontId="35" fillId="0" borderId="0" xfId="3698" applyNumberFormat="1" applyFont="1" applyFill="1">
      <alignment vertical="center"/>
    </xf>
    <xf numFmtId="0" fontId="42" fillId="0" borderId="0" xfId="3698" applyFont="1" applyFill="1">
      <alignment vertical="center"/>
    </xf>
    <xf numFmtId="0" fontId="24" fillId="0" borderId="0" xfId="3698" applyFont="1" applyFill="1" applyAlignment="1">
      <alignment horizontal="center" vertical="center"/>
    </xf>
    <xf numFmtId="0" fontId="33" fillId="0" borderId="0" xfId="3698" applyFont="1" applyFill="1" applyAlignment="1">
      <alignment vertical="center"/>
    </xf>
    <xf numFmtId="189" fontId="14" fillId="0" borderId="0" xfId="3698" applyNumberFormat="1" applyFont="1" applyFill="1" applyAlignment="1">
      <alignment horizontal="right" vertical="center"/>
    </xf>
    <xf numFmtId="176" fontId="11" fillId="0" borderId="3" xfId="3698" applyNumberFormat="1" applyFont="1" applyFill="1" applyBorder="1" applyAlignment="1" applyProtection="1">
      <alignment horizontal="center" vertical="center"/>
      <protection locked="0"/>
    </xf>
    <xf numFmtId="0" fontId="11" fillId="0" borderId="3" xfId="3698" applyFont="1" applyFill="1" applyBorder="1" applyAlignment="1">
      <alignment horizontal="center" vertical="center" wrapText="1"/>
    </xf>
    <xf numFmtId="0" fontId="11" fillId="0" borderId="3" xfId="3698" applyFont="1" applyFill="1" applyBorder="1" applyAlignment="1">
      <alignment horizontal="center" vertical="center"/>
    </xf>
    <xf numFmtId="176" fontId="11" fillId="0" borderId="3" xfId="3698" applyNumberFormat="1" applyFont="1" applyFill="1" applyBorder="1" applyProtection="1">
      <alignment vertical="center"/>
      <protection locked="0"/>
    </xf>
    <xf numFmtId="176" fontId="11" fillId="0" borderId="3" xfId="4177" applyNumberFormat="1" applyFont="1" applyFill="1" applyBorder="1" applyProtection="1">
      <alignment vertical="center"/>
      <protection locked="0"/>
    </xf>
    <xf numFmtId="176" fontId="11" fillId="0" borderId="3" xfId="3698" applyNumberFormat="1" applyFont="1" applyFill="1" applyBorder="1">
      <alignment vertical="center"/>
    </xf>
    <xf numFmtId="176" fontId="2" fillId="0" borderId="3" xfId="3698" applyNumberFormat="1" applyFont="1" applyFill="1" applyBorder="1" applyProtection="1">
      <alignment vertical="center"/>
      <protection locked="0"/>
    </xf>
    <xf numFmtId="176" fontId="2" fillId="0" borderId="3" xfId="4177" applyNumberFormat="1" applyFont="1" applyFill="1" applyBorder="1" applyProtection="1">
      <alignment vertical="center"/>
      <protection locked="0"/>
    </xf>
    <xf numFmtId="176" fontId="2" fillId="0" borderId="3" xfId="3698" applyNumberFormat="1" applyFont="1" applyFill="1" applyBorder="1">
      <alignment vertical="center"/>
    </xf>
    <xf numFmtId="177" fontId="11" fillId="0" borderId="3" xfId="35" applyNumberFormat="1" applyFont="1" applyFill="1" applyBorder="1">
      <alignment vertical="center"/>
    </xf>
    <xf numFmtId="186" fontId="2" fillId="0" borderId="3" xfId="35" applyNumberFormat="1" applyFont="1" applyFill="1" applyBorder="1">
      <alignment vertical="center"/>
    </xf>
    <xf numFmtId="186" fontId="11" fillId="0" borderId="3" xfId="35" applyNumberFormat="1" applyFont="1" applyFill="1" applyBorder="1">
      <alignment vertical="center"/>
    </xf>
    <xf numFmtId="0" fontId="35" fillId="0" borderId="0" xfId="5008" applyFont="1" applyAlignment="1">
      <alignment vertical="top"/>
    </xf>
    <xf numFmtId="0" fontId="0" fillId="0" borderId="0" xfId="5008" applyFont="1">
      <alignment vertical="center"/>
    </xf>
    <xf numFmtId="0" fontId="44" fillId="0" borderId="0" xfId="5008" applyFont="1">
      <alignment vertical="center"/>
    </xf>
    <xf numFmtId="0" fontId="0" fillId="0" borderId="0" xfId="5008" applyFont="1" applyAlignment="1">
      <alignment horizontal="center" vertical="center"/>
    </xf>
    <xf numFmtId="0" fontId="45" fillId="0" borderId="0" xfId="5008" applyFont="1" applyAlignment="1">
      <alignment horizontal="center" vertical="top"/>
    </xf>
    <xf numFmtId="0" fontId="8" fillId="0" borderId="0" xfId="5008" applyFont="1" applyAlignment="1">
      <alignment horizontal="center" vertical="center"/>
    </xf>
    <xf numFmtId="0" fontId="17" fillId="0" borderId="3" xfId="5008" applyFont="1" applyFill="1" applyBorder="1" applyAlignment="1">
      <alignment horizontal="center" vertical="center"/>
    </xf>
    <xf numFmtId="0" fontId="0" fillId="0" borderId="3" xfId="5008" applyFont="1" applyBorder="1" applyAlignment="1">
      <alignment horizontal="center" vertical="center"/>
    </xf>
    <xf numFmtId="0" fontId="14" fillId="0" borderId="3" xfId="5008" applyFont="1" applyFill="1" applyBorder="1" applyAlignment="1">
      <alignment horizontal="center" vertical="center"/>
    </xf>
    <xf numFmtId="0" fontId="14" fillId="0" borderId="3" xfId="5008" applyFont="1" applyFill="1" applyBorder="1">
      <alignment vertical="center"/>
    </xf>
    <xf numFmtId="0" fontId="0" fillId="0" borderId="3" xfId="5008" applyFont="1" applyFill="1" applyBorder="1" applyAlignment="1">
      <alignment horizontal="center" vertical="center"/>
    </xf>
    <xf numFmtId="0" fontId="40" fillId="0" borderId="3" xfId="5008" applyFont="1" applyFill="1" applyBorder="1" applyAlignment="1">
      <alignment vertical="center"/>
    </xf>
    <xf numFmtId="0" fontId="32" fillId="0" borderId="4" xfId="5008" applyFont="1" applyBorder="1" applyAlignment="1">
      <alignment horizontal="left" vertical="center" wrapText="1"/>
    </xf>
    <xf numFmtId="0" fontId="32" fillId="0" borderId="0" xfId="5008" applyFont="1" applyBorder="1" applyAlignment="1">
      <alignment horizontal="left" vertical="center" wrapText="1"/>
    </xf>
  </cellXfs>
  <cellStyles count="5009">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40% - 强调文字颜色 2 6 2 2" xfId="2144"/>
    <cellStyle name="千分位_97-917"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40% - 强调文字颜色 4 3 2 3 2" xfId="2314"/>
    <cellStyle name="货币 2 3" xfId="2315"/>
    <cellStyle name="40% - 强调文字颜色 4 3 2 4" xfId="2316"/>
    <cellStyle name="40% - 强调文字颜色 4 3 2_2015财政决算公开" xfId="2317"/>
    <cellStyle name="40% - 强调文字颜色 4 3 3" xfId="2318"/>
    <cellStyle name="40% - 强调文字颜色 4 3 3 2" xfId="2319"/>
    <cellStyle name="常规 2 3 2 4" xfId="2320"/>
    <cellStyle name="40% - 强调文字颜色 4 3 3 2 2" xfId="2321"/>
    <cellStyle name="常规 2 3 2 4 2" xfId="2322"/>
    <cellStyle name="40% - 强调文字颜色 4 3 3 3" xfId="2323"/>
    <cellStyle name="常规 2 3 2 5" xfId="2324"/>
    <cellStyle name="40% - 强调文字颜色 4 3 3_2015财政决算公开" xfId="2325"/>
    <cellStyle name="货币 4 2 2 3" xfId="2326"/>
    <cellStyle name="40% - 强调文字颜色 4 3 4" xfId="2327"/>
    <cellStyle name="40% - 强调文字颜色 4 3 4 2" xfId="2328"/>
    <cellStyle name="常规 2 3 3 4" xfId="2329"/>
    <cellStyle name="40% - 强调文字颜色 4 3 5" xfId="2330"/>
    <cellStyle name="40% - 强调文字颜色 4 3_2015财政决算公开" xfId="2331"/>
    <cellStyle name="60% - 强调文字颜色 2 5 2 2" xfId="2332"/>
    <cellStyle name="40% - 强调文字颜色 4 4" xfId="2333"/>
    <cellStyle name="40% - 强调文字颜色 4 4 2" xfId="2334"/>
    <cellStyle name="40% - 强调文字颜色 4 4 2 2" xfId="2335"/>
    <cellStyle name="40% - 强调文字颜色 4 4 2 3" xfId="2336"/>
    <cellStyle name="40% - 强调文字颜色 4 4 2_2015财政决算公开" xfId="2337"/>
    <cellStyle name="40% - 强调文字颜色 4 4 3" xfId="2338"/>
    <cellStyle name="40% - 强调文字颜色 4 4 3 2" xfId="2339"/>
    <cellStyle name="常规 2 4 2 4" xfId="2340"/>
    <cellStyle name="40% - 强调文字颜色 4 4_2015财政决算公开" xfId="2341"/>
    <cellStyle name="HEADING1" xfId="2342"/>
    <cellStyle name="40% - 强调文字颜色 4 5" xfId="2343"/>
    <cellStyle name="常规 4 2 8 2" xfId="2344"/>
    <cellStyle name="40% - 强调文字颜色 4 5 2" xfId="2345"/>
    <cellStyle name="40% - 强调文字颜色 4 5 2 2" xfId="2346"/>
    <cellStyle name="40% - 强调文字颜色 4 5 2 2 2" xfId="2347"/>
    <cellStyle name="货币 4 2 8" xfId="2348"/>
    <cellStyle name="40% - 强调文字颜色 4 5 2 3" xfId="2349"/>
    <cellStyle name="常规 12 2 2_2015财政决算公开" xfId="2350"/>
    <cellStyle name="40% - 强调文字颜色 4 5_2015财政决算公开" xfId="2351"/>
    <cellStyle name="常规 2 4 2 3 3" xfId="2352"/>
    <cellStyle name="40% - 强调文字颜色 4 6" xfId="2353"/>
    <cellStyle name="40% - 强调文字颜色 4 6 2" xfId="2354"/>
    <cellStyle name="40% - 强调文字颜色 4 6 2 2" xfId="2355"/>
    <cellStyle name="常规 2 3" xfId="2356"/>
    <cellStyle name="40% - 强调文字颜色 4 6_2015财政决算公开" xfId="2357"/>
    <cellStyle name="40% - 强调文字颜色 4 7 2" xfId="2358"/>
    <cellStyle name="40% - 强调文字颜色 4 8" xfId="2359"/>
    <cellStyle name="40% - 强调文字颜色 4 9" xfId="2360"/>
    <cellStyle name="40% - 强调文字颜色 5 2" xfId="2361"/>
    <cellStyle name="好 2 3" xfId="2362"/>
    <cellStyle name="40% - 强调文字颜色 5 2 2" xfId="2363"/>
    <cellStyle name="60% - 强调文字颜色 6 2 7" xfId="2364"/>
    <cellStyle name="好 2 3 2" xfId="2365"/>
    <cellStyle name="40% - 强调文字颜色 5 2 2 2" xfId="2366"/>
    <cellStyle name="好 2 3 2 2" xfId="2367"/>
    <cellStyle name="40% - 强调文字颜色 5 2 2 2_2015财政决算公开" xfId="2368"/>
    <cellStyle name="货币 2 3 3" xfId="2369"/>
    <cellStyle name="链接单元格 3 2" xfId="2370"/>
    <cellStyle name="40% - 强调文字颜色 5 2 2 4" xfId="2371"/>
    <cellStyle name="40% - 强调文字颜色 5 2 2_2015财政决算公开" xfId="2372"/>
    <cellStyle name="百分比 2 2 4 2" xfId="2373"/>
    <cellStyle name="常规 2 2 2 2 2 4" xfId="2374"/>
    <cellStyle name="40% - 强调文字颜色 5 2 3" xfId="2375"/>
    <cellStyle name="好 2 3 3" xfId="2376"/>
    <cellStyle name="40% - 强调文字颜色 5 2 3 2" xfId="2377"/>
    <cellStyle name="常规 3 2 2 4" xfId="2378"/>
    <cellStyle name="40% - 强调文字颜色 5 2 3 2 2" xfId="2379"/>
    <cellStyle name="常规 3 2 2 4 2" xfId="2380"/>
    <cellStyle name="好 4" xfId="2381"/>
    <cellStyle name="40% - 强调文字颜色 5 2 4" xfId="2382"/>
    <cellStyle name="40% - 强调文字颜色 5 2 4 2" xfId="2383"/>
    <cellStyle name="常规 3 2 3 4" xfId="2384"/>
    <cellStyle name="40% - 强调文字颜色 5 2 5" xfId="2385"/>
    <cellStyle name="40% - 强调文字颜色 5 2_2015财政决算公开" xfId="2386"/>
    <cellStyle name="常规 3 5 2 2" xfId="2387"/>
    <cellStyle name="货币 2 3 2 5" xfId="2388"/>
    <cellStyle name="40% - 强调文字颜色 5 3 2 2" xfId="2389"/>
    <cellStyle name="40% - 强调文字颜色 5 3 2 2_2015财政决算公开" xfId="2390"/>
    <cellStyle name="40% - 强调文字颜色 5 3 2 4" xfId="2391"/>
    <cellStyle name="40% - 强调文字颜色 5 3 3" xfId="2392"/>
    <cellStyle name="40% - 强调文字颜色 5 3 3 2" xfId="2393"/>
    <cellStyle name="40% - 强调文字颜色 5 3 3 2 2" xfId="2394"/>
    <cellStyle name="40% - 强调文字颜色 5 3 3_2015财政决算公开" xfId="2395"/>
    <cellStyle name="40% - 强调文字颜色 5 3 4" xfId="2396"/>
    <cellStyle name="40% - 强调文字颜色 5 3 4 2" xfId="2397"/>
    <cellStyle name="40% - 强调文字颜色 5 3 5" xfId="2398"/>
    <cellStyle name="40% - 强调文字颜色 5 3_2015财政决算公开" xfId="2399"/>
    <cellStyle name="常规 18 2 2" xfId="2400"/>
    <cellStyle name="常规 23 2 2" xfId="2401"/>
    <cellStyle name="40% - 强调文字颜色 5 4" xfId="2402"/>
    <cellStyle name="好 2 5" xfId="2403"/>
    <cellStyle name="40% - 强调文字颜色 5 4 2" xfId="2404"/>
    <cellStyle name="40% - 强调文字颜色 5 4 2 2" xfId="2405"/>
    <cellStyle name="40% - 强调文字颜色 5 4 2 2 2" xfId="2406"/>
    <cellStyle name="40% - 强调文字颜色 5 4 2_2015财政决算公开" xfId="2407"/>
    <cellStyle name="链接单元格 5" xfId="2408"/>
    <cellStyle name="40% - 强调文字颜色 5 4 3" xfId="2409"/>
    <cellStyle name="40% - 强调文字颜色 5 4 3 2" xfId="2410"/>
    <cellStyle name="货币 2 2 2 7" xfId="2411"/>
    <cellStyle name="40% - 强调文字颜色 5 4_2015财政决算公开" xfId="2412"/>
    <cellStyle name="40% - 强调文字颜色 5 5" xfId="2413"/>
    <cellStyle name="常规 4 2 9 2" xfId="2414"/>
    <cellStyle name="40% - 强调文字颜色 5 5 2" xfId="2415"/>
    <cellStyle name="40% - 强调文字颜色 5 5 2 2" xfId="2416"/>
    <cellStyle name="40% - 强调文字颜色 5 5 2 2 2" xfId="2417"/>
    <cellStyle name="40% - 强调文字颜色 5 5 2 3" xfId="2418"/>
    <cellStyle name="40% - 强调文字颜色 5 5 3" xfId="2419"/>
    <cellStyle name="40% - 强调文字颜色 5 5 3 2" xfId="2420"/>
    <cellStyle name="40% - 强调文字颜色 5 5 4" xfId="2421"/>
    <cellStyle name="40% - 强调文字颜色 5 6" xfId="2422"/>
    <cellStyle name="60% - 强调文字颜色 2 3 2 2" xfId="2423"/>
    <cellStyle name="40% - 强调文字颜色 5 6 2" xfId="2424"/>
    <cellStyle name="60% - 强调文字颜色 2 3 2 2 2" xfId="2425"/>
    <cellStyle name="40% - 强调文字颜色 5 6 2 2" xfId="2426"/>
    <cellStyle name="60% - 强调文字颜色 2 3 2 2 2 2" xfId="2427"/>
    <cellStyle name="40% - 强调文字颜色 5 6_2015财政决算公开" xfId="2428"/>
    <cellStyle name="40% - 强调文字颜色 5 7" xfId="2429"/>
    <cellStyle name="60% - 强调文字颜色 2 3 2 3" xfId="2430"/>
    <cellStyle name="40% - 强调文字颜色 5 7 2" xfId="2431"/>
    <cellStyle name="60% - 强调文字颜色 2 3 2 3 2" xfId="2432"/>
    <cellStyle name="常规 2 3 2 2 4" xfId="2433"/>
    <cellStyle name="40% - 强调文字颜色 5 8" xfId="2434"/>
    <cellStyle name="60% - 强调文字颜色 2 3 2 4" xfId="2435"/>
    <cellStyle name="40% - 强调文字颜色 6 2" xfId="2436"/>
    <cellStyle name="好 3 3" xfId="2437"/>
    <cellStyle name="40% - 强调文字颜色 6 2 2" xfId="2438"/>
    <cellStyle name="好 3 3 2" xfId="2439"/>
    <cellStyle name="40% - 强调文字颜色 6 2 2 2" xfId="2440"/>
    <cellStyle name="常规 4 3 4" xfId="2441"/>
    <cellStyle name="常规 5 6" xfId="2442"/>
    <cellStyle name="好 3 3 2 2" xfId="2443"/>
    <cellStyle name="40% - 强调文字颜色 6 2 2 2 2" xfId="2444"/>
    <cellStyle name="常规 4 3 4 2" xfId="2445"/>
    <cellStyle name="常规 5 6 2" xfId="2446"/>
    <cellStyle name="40% - 强调文字颜色 6 2 2 2 2 2" xfId="2447"/>
    <cellStyle name="常规 5 6 2 2" xfId="2448"/>
    <cellStyle name="计算 2 2 3" xfId="2449"/>
    <cellStyle name="40% - 强调文字颜色 6 2 2 2 3" xfId="2450"/>
    <cellStyle name="常规 5 6 3" xfId="2451"/>
    <cellStyle name="强调文字颜色 5 5 2" xfId="2452"/>
    <cellStyle name="40% - 强调文字颜色 6 2 2 2_2015财政决算公开" xfId="2453"/>
    <cellStyle name="标题 5 4 2 2" xfId="2454"/>
    <cellStyle name="40% - 强调文字颜色 6 2 2 3" xfId="2455"/>
    <cellStyle name="常规 4 3 5" xfId="2456"/>
    <cellStyle name="常规 5 7" xfId="2457"/>
    <cellStyle name="40% - 强调文字颜色 6 2 2 3 2" xfId="2458"/>
    <cellStyle name="常规 5 7 2" xfId="2459"/>
    <cellStyle name="40% - 强调文字颜色 6 2 2 4" xfId="2460"/>
    <cellStyle name="常规 4 3 6" xfId="2461"/>
    <cellStyle name="千位分隔 4 2 3 2" xfId="2462"/>
    <cellStyle name="常规 5 8" xfId="2463"/>
    <cellStyle name="40% - 强调文字颜色 6 2 2_2015财政决算公开" xfId="2464"/>
    <cellStyle name="40% - 强调文字颜色 6 2 3" xfId="2465"/>
    <cellStyle name="好 3 3 3" xfId="2466"/>
    <cellStyle name="40% - 强调文字颜色 6 2 3 2" xfId="2467"/>
    <cellStyle name="常规 4 2 2 4" xfId="2468"/>
    <cellStyle name="常规 6 6" xfId="2469"/>
    <cellStyle name="40% - 强调文字颜色 6 2 3 2 2" xfId="2470"/>
    <cellStyle name="常规 4 2 2 4 2" xfId="2471"/>
    <cellStyle name="货币 3 2 4 5" xfId="2472"/>
    <cellStyle name="40% - 强调文字颜色 6 2 3 2 2 2" xfId="2473"/>
    <cellStyle name="常规 4 2 2 4 2 2" xfId="2474"/>
    <cellStyle name="40% - 强调文字颜色 6 2 3 2 3" xfId="2475"/>
    <cellStyle name="常规 4 2 2 4 3" xfId="2476"/>
    <cellStyle name="40% - 强调文字颜色 6 2 3 2_2015财政决算公开" xfId="2477"/>
    <cellStyle name="货币 3 2 5" xfId="2478"/>
    <cellStyle name="40% - 强调文字颜色 6 2 3 3" xfId="2479"/>
    <cellStyle name="常规 4 2 2 5" xfId="2480"/>
    <cellStyle name="40% - 强调文字颜色 6 2 3 3 2" xfId="2481"/>
    <cellStyle name="常规 4 2 2 5 2" xfId="2482"/>
    <cellStyle name="40% - 强调文字颜色 6 2 3 4" xfId="2483"/>
    <cellStyle name="常规 4 2 2 6" xfId="2484"/>
    <cellStyle name="40% - 强调文字颜色 6 2 3 5" xfId="2485"/>
    <cellStyle name="常规 4 2 2 7" xfId="2486"/>
    <cellStyle name="40% - 强调文字颜色 6 2 3_2015财政决算公开" xfId="2487"/>
    <cellStyle name="40% - 强调文字颜色 6 2 4" xfId="2488"/>
    <cellStyle name="货币 2 2 5 2" xfId="2489"/>
    <cellStyle name="40% - 强调文字颜色 6 2 4 2" xfId="2490"/>
    <cellStyle name="常规 7 6" xfId="2491"/>
    <cellStyle name="常规 4 2 3 4" xfId="2492"/>
    <cellStyle name="货币 2 2 5 2 2" xfId="2493"/>
    <cellStyle name="40% - 强调文字颜色 6 2 4 3" xfId="2494"/>
    <cellStyle name="常规 4 2 3 5" xfId="2495"/>
    <cellStyle name="40% - 强调文字颜色 6 2 4 4" xfId="2496"/>
    <cellStyle name="常规 4 2 3 6" xfId="2497"/>
    <cellStyle name="40% - 强调文字颜色 6 2 5 2" xfId="2498"/>
    <cellStyle name="常规 8 6" xfId="2499"/>
    <cellStyle name="常规 4 2 4 4" xfId="2500"/>
    <cellStyle name="货币 2 2 5 3 2" xfId="2501"/>
    <cellStyle name="40% - 强调文字颜色 6 2 6" xfId="2502"/>
    <cellStyle name="常规 10 2 2 2 2" xfId="2503"/>
    <cellStyle name="货币 2 2 5 4" xfId="2504"/>
    <cellStyle name="40% - 强调文字颜色 6 2_2015财政决算公开" xfId="2505"/>
    <cellStyle name="40% - 强调文字颜色 6 3 2" xfId="2506"/>
    <cellStyle name="好 3 4 2" xfId="2507"/>
    <cellStyle name="40% - 强调文字颜色 6 3 2 2" xfId="2508"/>
    <cellStyle name="常规 5 3 4" xfId="2509"/>
    <cellStyle name="40% - 强调文字颜色 6 3 2 2 2" xfId="2510"/>
    <cellStyle name="常规 5 3 4 2" xfId="2511"/>
    <cellStyle name="40% - 强调文字颜色 6 3 2 2 3" xfId="2512"/>
    <cellStyle name="40% - 强调文字颜色 6 3 2 2_2015财政决算公开" xfId="2513"/>
    <cellStyle name="警告文本 3 4" xfId="2514"/>
    <cellStyle name="40% - 强调文字颜色 6 3 2 3" xfId="2515"/>
    <cellStyle name="常规 5 3 5" xfId="2516"/>
    <cellStyle name="40% - 强调文字颜色 6 3 2 3 2" xfId="2517"/>
    <cellStyle name="40% - 强调文字颜色 6 3 2_2015财政决算公开" xfId="2518"/>
    <cellStyle name="60% - 强调文字颜色 6 7 2" xfId="2519"/>
    <cellStyle name="40% - 强调文字颜色 6 3 3" xfId="2520"/>
    <cellStyle name="40% - 强调文字颜色 6 3 3 2" xfId="2521"/>
    <cellStyle name="常规 5 4 4" xfId="2522"/>
    <cellStyle name="40% - 强调文字颜色 6 3 3 2 2" xfId="2523"/>
    <cellStyle name="常规 5 4 4 2" xfId="2524"/>
    <cellStyle name="货币 4 2 4 5" xfId="2525"/>
    <cellStyle name="40% - 强调文字颜色 6 3 3 3" xfId="2526"/>
    <cellStyle name="常规 5 4 5" xfId="2527"/>
    <cellStyle name="40% - 强调文字颜色 6 3 4" xfId="2528"/>
    <cellStyle name="货币 2 2 6 2" xfId="2529"/>
    <cellStyle name="40% - 强调文字颜色 6 3 4 2" xfId="2530"/>
    <cellStyle name="常规 5 5 4" xfId="2531"/>
    <cellStyle name="货币 2 2 6 2 2" xfId="2532"/>
    <cellStyle name="40% - 强调文字颜色 6 3 5" xfId="2533"/>
    <cellStyle name="货币 2 2 6 3" xfId="2534"/>
    <cellStyle name="40% - 强调文字颜色 6 3_2015财政决算公开" xfId="2535"/>
    <cellStyle name="Currency_1995" xfId="2536"/>
    <cellStyle name="40% - 强调文字颜色 6 4 2" xfId="2537"/>
    <cellStyle name="60% - 强调文字颜色 4 2 2 2" xfId="2538"/>
    <cellStyle name="60% - 强调文字颜色 4 2 2 2 2" xfId="2539"/>
    <cellStyle name="40% - 强调文字颜色 6 4 2 2" xfId="2540"/>
    <cellStyle name="常规 6 3 4" xfId="2541"/>
    <cellStyle name="40% - 强调文字颜色 6 4 2 2 2" xfId="2542"/>
    <cellStyle name="60% - 强调文字颜色 4 2 2 2 2 2" xfId="2543"/>
    <cellStyle name="40% - 强调文字颜色 6 4 2 3" xfId="2544"/>
    <cellStyle name="60% - 强调文字颜色 4 2 2 2 3" xfId="2545"/>
    <cellStyle name="40% - 强调文字颜色 6 4 2_2015财政决算公开" xfId="2546"/>
    <cellStyle name="强调文字颜色 5 7" xfId="2547"/>
    <cellStyle name="常规 4_征收计划表8" xfId="2548"/>
    <cellStyle name="40% - 强调文字颜色 6 4 3" xfId="2549"/>
    <cellStyle name="60% - 强调文字颜色 4 2 2 3" xfId="2550"/>
    <cellStyle name="40% - 强调文字颜色 6 4 3 2" xfId="2551"/>
    <cellStyle name="60% - 强调文字颜色 4 2 2 3 2" xfId="2552"/>
    <cellStyle name="常规 4 2 2 2 4" xfId="2553"/>
    <cellStyle name="40% - 强调文字颜色 6 4 4" xfId="2554"/>
    <cellStyle name="60% - 强调文字颜色 4 2 2 4" xfId="2555"/>
    <cellStyle name="货币 2 2 7 2" xfId="2556"/>
    <cellStyle name="40% - 强调文字颜色 6 4_2015财政决算公开" xfId="2557"/>
    <cellStyle name="40% - 强调文字颜色 6 5" xfId="2558"/>
    <cellStyle name="60% - 强调文字颜色 4 2 3" xfId="2559"/>
    <cellStyle name="40% - 强调文字颜色 6 5 2" xfId="2560"/>
    <cellStyle name="60% - 强调文字颜色 4 2 3 2" xfId="2561"/>
    <cellStyle name="60% - 强调文字颜色 4 2 3 2 2" xfId="2562"/>
    <cellStyle name="40% - 强调文字颜色 6 5 2 2" xfId="2563"/>
    <cellStyle name="常规 7 3 4" xfId="2564"/>
    <cellStyle name="40% - 强调文字颜色 6 5 2 2 2" xfId="2565"/>
    <cellStyle name="60% - 强调文字颜色 4 2 3 2 2 2" xfId="2566"/>
    <cellStyle name="40% - 强调文字颜色 6 5 2 3" xfId="2567"/>
    <cellStyle name="60% - 强调文字颜色 4 2 3 2 3" xfId="2568"/>
    <cellStyle name="40% - 强调文字颜色 6 5 2_2015财政决算公开" xfId="2569"/>
    <cellStyle name="40% - 强调文字颜色 6 5 3" xfId="2570"/>
    <cellStyle name="60% - 强调文字颜色 4 2 3 3" xfId="2571"/>
    <cellStyle name="40% - 强调文字颜色 6 5 4" xfId="2572"/>
    <cellStyle name="60% - 强调文字颜色 4 2 3 4" xfId="2573"/>
    <cellStyle name="货币 2 2 8 2" xfId="2574"/>
    <cellStyle name="40% - 强调文字颜色 6 6" xfId="2575"/>
    <cellStyle name="60% - 强调文字颜色 2 3 3 2" xfId="2576"/>
    <cellStyle name="60% - 强调文字颜色 4 2 4" xfId="2577"/>
    <cellStyle name="40% - 强调文字颜色 6 6 2" xfId="2578"/>
    <cellStyle name="60% - 强调文字颜色 2 3 3 2 2" xfId="2579"/>
    <cellStyle name="60% - 强调文字颜色 4 2 4 2" xfId="2580"/>
    <cellStyle name="60% - 强调文字颜色 4 2 4 2 2" xfId="2581"/>
    <cellStyle name="40% - 强调文字颜色 6 6 2 2" xfId="2582"/>
    <cellStyle name="常规 8 3 4" xfId="2583"/>
    <cellStyle name="40% - 强调文字颜色 6 7 2" xfId="2584"/>
    <cellStyle name="60% - 强调文字颜色 4 2 5 2" xfId="2585"/>
    <cellStyle name="40% - 强调文字颜色 6 8" xfId="2586"/>
    <cellStyle name="60% - 强调文字颜色 4 2 6" xfId="2587"/>
    <cellStyle name="40% - 着色 1" xfId="2588"/>
    <cellStyle name="货币 5" xfId="2589"/>
    <cellStyle name="40% - 着色 2" xfId="2590"/>
    <cellStyle name="40% - 着色 2 2" xfId="2591"/>
    <cellStyle name="40% - 着色 3" xfId="2592"/>
    <cellStyle name="40% - 着色 3 2" xfId="2593"/>
    <cellStyle name="40% - 着色 4 2" xfId="2594"/>
    <cellStyle name="40% - 着色 5" xfId="2595"/>
    <cellStyle name="60% - 强调文字颜色 6 6 2 2" xfId="2596"/>
    <cellStyle name="40% - 着色 6" xfId="2597"/>
    <cellStyle name="常规 2 2 2 2 4_2015财政决算公开" xfId="2598"/>
    <cellStyle name="40% - 着色 6 2" xfId="2599"/>
    <cellStyle name="常规 6 3 3" xfId="2600"/>
    <cellStyle name="60% - 强调文字颜色 1 2" xfId="2601"/>
    <cellStyle name="60% - 强调文字颜色 1 2 2" xfId="2602"/>
    <cellStyle name="60% - 强调文字颜色 1 2 2 2 2" xfId="2603"/>
    <cellStyle name="60% - 强调文字颜色 1 2 2 2 2 2" xfId="2604"/>
    <cellStyle name="60% - 强调文字颜色 5 6" xfId="2605"/>
    <cellStyle name="60% - 强调文字颜色 1 2 2 2 3" xfId="2606"/>
    <cellStyle name="常规 3 2 4 2" xfId="2607"/>
    <cellStyle name="60% - 强调文字颜色 1 2 2 3" xfId="2608"/>
    <cellStyle name="60% - 强调文字颜色 1 2 2 4" xfId="2609"/>
    <cellStyle name="60% - 强调文字颜色 1 2 3 2" xfId="2610"/>
    <cellStyle name="60% - 强调文字颜色 1 2 3 2 2" xfId="2611"/>
    <cellStyle name="60% - 强调文字颜色 1 2 3 2 3" xfId="2612"/>
    <cellStyle name="好 3 2 2 2 2" xfId="2613"/>
    <cellStyle name="60% - 强调文字颜色 1 2 3 3" xfId="2614"/>
    <cellStyle name="60% - 强调文字颜色 1 2 3 3 2" xfId="2615"/>
    <cellStyle name="60% - 强调文字颜色 1 2 3 4" xfId="2616"/>
    <cellStyle name="60% - 强调文字颜色 1 2 3 5" xfId="2617"/>
    <cellStyle name="标题 5 2_2015财政决算公开" xfId="2618"/>
    <cellStyle name="60% - 强调文字颜色 1 2 4" xfId="2619"/>
    <cellStyle name="60% - 强调文字颜色 1 2 4 2" xfId="2620"/>
    <cellStyle name="60% - 强调文字颜色 1 2 4 2 2" xfId="2621"/>
    <cellStyle name="货币 2 2 4 4" xfId="2622"/>
    <cellStyle name="60% - 强调文字颜色 1 2 4 3" xfId="2623"/>
    <cellStyle name="常规 10 2 2 2" xfId="2624"/>
    <cellStyle name="60% - 强调文字颜色 1 2 5" xfId="2625"/>
    <cellStyle name="Calc Currency (0) 2" xfId="2626"/>
    <cellStyle name="60% - 强调文字颜色 1 2 5 2" xfId="2627"/>
    <cellStyle name="60% - 强调文字颜色 1 2 6" xfId="2628"/>
    <cellStyle name="标题 2 2 3 2 2" xfId="2629"/>
    <cellStyle name="货币 2 6 2" xfId="2630"/>
    <cellStyle name="60% - 强调文字颜色 1 2 7" xfId="2631"/>
    <cellStyle name="货币 2 6 3" xfId="2632"/>
    <cellStyle name="链接单元格 6 2" xfId="2633"/>
    <cellStyle name="60% - 强调文字颜色 1 2_2015财政决算公开" xfId="2634"/>
    <cellStyle name="60% - 强调文字颜色 1 3" xfId="2635"/>
    <cellStyle name="60% - 强调文字颜色 1 3 2" xfId="2636"/>
    <cellStyle name="60% - 强调文字颜色 1 3 2 2 2" xfId="2637"/>
    <cellStyle name="常规 8 3" xfId="2638"/>
    <cellStyle name="60% - 强调文字颜色 1 3 2 2 3" xfId="2639"/>
    <cellStyle name="常规 4 2 4 2" xfId="2640"/>
    <cellStyle name="常规 4 6 2" xfId="2641"/>
    <cellStyle name="常规 8 4" xfId="2642"/>
    <cellStyle name="60% - 强调文字颜色 1 3 2 4" xfId="2643"/>
    <cellStyle name="60% - 强调文字颜色 1 3 3" xfId="2644"/>
    <cellStyle name="60% - 强调文字颜色 1 3 3 2" xfId="2645"/>
    <cellStyle name="60% - 强调文字颜色 1 3 3 2 2" xfId="2646"/>
    <cellStyle name="常规 2_2012-2013年“三公”经费预决算情况汇总表样" xfId="2647"/>
    <cellStyle name="60% - 强调文字颜色 1 3 3 3" xfId="2648"/>
    <cellStyle name="60% - 强调文字颜色 1 3 4" xfId="2649"/>
    <cellStyle name="60% - 强调文字颜色 1 3 4 2" xfId="2650"/>
    <cellStyle name="60% - 强调文字颜色 1 4" xfId="2651"/>
    <cellStyle name="常规 2 4 2 4 2" xfId="2652"/>
    <cellStyle name="60% - 强调文字颜色 1 4 2" xfId="2653"/>
    <cellStyle name="常规 2 4 2 4 2 2" xfId="2654"/>
    <cellStyle name="60% - 强调文字颜色 1 4 2 2 2" xfId="2655"/>
    <cellStyle name="60% - 强调文字颜色 1 4 3" xfId="2656"/>
    <cellStyle name="货币 2 10 2" xfId="2657"/>
    <cellStyle name="60% - 强调文字颜色 1 4 3 2" xfId="2658"/>
    <cellStyle name="60% - 强调文字颜色 1 4 4" xfId="2659"/>
    <cellStyle name="60% - 强调文字颜色 1 5" xfId="2660"/>
    <cellStyle name="常规 2 4 2 4 3" xfId="2661"/>
    <cellStyle name="60% - 强调文字颜色 1 5 2" xfId="2662"/>
    <cellStyle name="常规 2 4 2 4 3 2" xfId="2663"/>
    <cellStyle name="60% - 强调文字颜色 1 5 2 3" xfId="2664"/>
    <cellStyle name="60% - 强调文字颜色 1 5 3" xfId="2665"/>
    <cellStyle name="60% - 强调文字颜色 1 5 3 2" xfId="2666"/>
    <cellStyle name="60% - 强调文字颜色 1 5 4" xfId="2667"/>
    <cellStyle name="货币 3 4 2 2" xfId="2668"/>
    <cellStyle name="60% - 强调文字颜色 1 6" xfId="2669"/>
    <cellStyle name="常规 2 4 2 4 4" xfId="2670"/>
    <cellStyle name="60% - 强调文字颜色 1 6 2" xfId="2671"/>
    <cellStyle name="常规 2 4 2 4 4 2" xfId="2672"/>
    <cellStyle name="60% - 强调文字颜色 1 6 3" xfId="2673"/>
    <cellStyle name="60% - 强调文字颜色 1 7" xfId="2674"/>
    <cellStyle name="标题 3 3 2 2" xfId="2675"/>
    <cellStyle name="常规 2 4 2 4 5" xfId="2676"/>
    <cellStyle name="60% - 强调文字颜色 1 7 2" xfId="2677"/>
    <cellStyle name="标题 3 3 2 2 2" xfId="2678"/>
    <cellStyle name="60% - 强调文字颜色 1 8" xfId="2679"/>
    <cellStyle name="标题 3 3 2 3" xfId="2680"/>
    <cellStyle name="60% - 强调文字颜色 2 2" xfId="2681"/>
    <cellStyle name="60% - 强调文字颜色 2 2 2" xfId="2682"/>
    <cellStyle name="60% - 强调文字颜色 2 2 2 2" xfId="2683"/>
    <cellStyle name="差 7" xfId="2684"/>
    <cellStyle name="60% - 强调文字颜色 2 2 2 2 2" xfId="2685"/>
    <cellStyle name="差 7 2" xfId="2686"/>
    <cellStyle name="60% - 强调文字颜色 2 2 2 2 2 2" xfId="2687"/>
    <cellStyle name="60% - 强调文字颜色 2 2 2 3" xfId="2688"/>
    <cellStyle name="差 8" xfId="2689"/>
    <cellStyle name="60% - 强调文字颜色 2 2 2 3 2" xfId="2690"/>
    <cellStyle name="常规 2 2 2 2 4" xfId="2691"/>
    <cellStyle name="60% - 强调文字颜色 2 2 2 4" xfId="2692"/>
    <cellStyle name="货币 4 5 2" xfId="2693"/>
    <cellStyle name="60% - 强调文字颜色 2 2 3 2" xfId="2694"/>
    <cellStyle name="60% - 强调文字颜色 3 2 4" xfId="2695"/>
    <cellStyle name="60% - 强调文字颜色 2 2 3 2 2" xfId="2696"/>
    <cellStyle name="60% - 强调文字颜色 3 2 4 2" xfId="2697"/>
    <cellStyle name="60% - 强调文字颜色 2 2 3 2 2 2" xfId="2698"/>
    <cellStyle name="60% - 强调文字颜色 3 2 4 2 2" xfId="2699"/>
    <cellStyle name="60% - 强调文字颜色 5 8" xfId="2700"/>
    <cellStyle name="60% - 强调文字颜色 2 2 3 3" xfId="2701"/>
    <cellStyle name="60% - 强调文字颜色 3 2 5" xfId="2702"/>
    <cellStyle name="comma zerodec 2" xfId="2703"/>
    <cellStyle name="60% - 强调文字颜色 2 2 3 3 2" xfId="2704"/>
    <cellStyle name="60% - 强调文字颜色 3 2 5 2" xfId="2705"/>
    <cellStyle name="常规 2 2 3 2 4" xfId="2706"/>
    <cellStyle name="60% - 强调文字颜色 2 2 3 4" xfId="2707"/>
    <cellStyle name="60% - 强调文字颜色 3 2 6" xfId="2708"/>
    <cellStyle name="货币 4 6 2" xfId="2709"/>
    <cellStyle name="60% - 强调文字颜色 2 2 4" xfId="2710"/>
    <cellStyle name="60% - 强调文字颜色 2 2 4 2" xfId="2711"/>
    <cellStyle name="60% - 强调文字颜色 3 3 4" xfId="2712"/>
    <cellStyle name="60% - 强调文字颜色 2 2 4 2 2" xfId="2713"/>
    <cellStyle name="60% - 强调文字颜色 3 3 4 2" xfId="2714"/>
    <cellStyle name="60% - 强调文字颜色 2 2 5" xfId="2715"/>
    <cellStyle name="60% - 强调文字颜色 2 2 5 2" xfId="2716"/>
    <cellStyle name="60% - 强调文字颜色 3 4 4" xfId="2717"/>
    <cellStyle name="60% - 强调文字颜色 2 2 6" xfId="2718"/>
    <cellStyle name="货币 3 6 2" xfId="2719"/>
    <cellStyle name="60% - 强调文字颜色 2 2_2015财政决算公开" xfId="2720"/>
    <cellStyle name="货币 2 2 2 4 5" xfId="2721"/>
    <cellStyle name="60% - 强调文字颜色 2 3 2" xfId="2722"/>
    <cellStyle name="60% - 强调文字颜色 2 3 4" xfId="2723"/>
    <cellStyle name="60% - 强调文字颜色 2 3 4 2" xfId="2724"/>
    <cellStyle name="60% - 强调文字颜色 4 3 4" xfId="2725"/>
    <cellStyle name="常规 17" xfId="2726"/>
    <cellStyle name="常规 22" xfId="2727"/>
    <cellStyle name="检查单元格 2 2 3" xfId="2728"/>
    <cellStyle name="60% - 强调文字颜色 2 4" xfId="2729"/>
    <cellStyle name="常规 2 4 2 5 2" xfId="2730"/>
    <cellStyle name="60% - 强调文字颜色 2 4 2" xfId="2731"/>
    <cellStyle name="60% - 强调文字颜色 2 4 2 2" xfId="2732"/>
    <cellStyle name="60% - 强调文字颜色 2 4 2 2 2" xfId="2733"/>
    <cellStyle name="60% - 强调文字颜色 2 4 2 3" xfId="2734"/>
    <cellStyle name="60% - 强调文字颜色 2 4 3 2" xfId="2735"/>
    <cellStyle name="60% - 强调文字颜色 5 2 4" xfId="2736"/>
    <cellStyle name="60% - 强调文字颜色 2 4 4" xfId="2737"/>
    <cellStyle name="60% - 强调文字颜色 2 5" xfId="2738"/>
    <cellStyle name="60% - 强调文字颜色 2 5 2" xfId="2739"/>
    <cellStyle name="60% - 强调文字颜色 2 5 2 2 2" xfId="2740"/>
    <cellStyle name="检查单元格 5 4" xfId="2741"/>
    <cellStyle name="60% - 强调文字颜色 2 5 2 3" xfId="2742"/>
    <cellStyle name="60% - 强调文字颜色 2 5 3" xfId="2743"/>
    <cellStyle name="60% - 强调文字颜色 2 5 4" xfId="2744"/>
    <cellStyle name="货币 3 5 2 2" xfId="2745"/>
    <cellStyle name="60% - 强调文字颜色 2 6" xfId="2746"/>
    <cellStyle name="60% - 强调文字颜色 2 6 2" xfId="2747"/>
    <cellStyle name="60% - 强调文字颜色 2 6 2 2" xfId="2748"/>
    <cellStyle name="60% - 强调文字颜色 2 6 3" xfId="2749"/>
    <cellStyle name="60% - 强调文字颜色 2 7" xfId="2750"/>
    <cellStyle name="标题 3 3 3 2" xfId="2751"/>
    <cellStyle name="60% - 强调文字颜色 2 8" xfId="2752"/>
    <cellStyle name="60% - 强调文字颜色 2 9" xfId="2753"/>
    <cellStyle name="60% - 强调文字颜色 3 2" xfId="2754"/>
    <cellStyle name="60% - 强调文字颜色 3 2 2" xfId="2755"/>
    <cellStyle name="60% - 强调文字颜色 3 2 2 2" xfId="2756"/>
    <cellStyle name="60% - 强调文字颜色 3 2 2 2 2" xfId="2757"/>
    <cellStyle name="60% - 强调文字颜色 3 2 2 2 2 2" xfId="2758"/>
    <cellStyle name="60% - 强调文字颜色 3 2 2 3" xfId="2759"/>
    <cellStyle name="60% - 强调文字颜色 3 2 2 3 2" xfId="2760"/>
    <cellStyle name="60% - 强调文字颜色 3 2 2 4" xfId="2761"/>
    <cellStyle name="60% - 强调文字颜色 3 2 3" xfId="2762"/>
    <cellStyle name="60% - 强调文字颜色 3 2 3 2" xfId="2763"/>
    <cellStyle name="超级链接 4" xfId="2764"/>
    <cellStyle name="60% - 强调文字颜色 3 2 3 3" xfId="2765"/>
    <cellStyle name="超级链接 5" xfId="2766"/>
    <cellStyle name="60% - 强调文字颜色 3 2 3 3 2" xfId="2767"/>
    <cellStyle name="常规 13_2015财政决算公开" xfId="2768"/>
    <cellStyle name="60% - 强调文字颜色 3 2 3 4" xfId="2769"/>
    <cellStyle name="60% - 强调文字颜色 3 2 3 5" xfId="2770"/>
    <cellStyle name="60% - 强调文字颜色 3 2_2015财政决算公开" xfId="2771"/>
    <cellStyle name="60% - 强调文字颜色 3 3 2 2" xfId="2772"/>
    <cellStyle name="60% - 强调文字颜色 3 3 2 2 2" xfId="2773"/>
    <cellStyle name="60% - 强调文字颜色 3 3 2 2 2 2" xfId="2774"/>
    <cellStyle name="常规 2 5" xfId="2775"/>
    <cellStyle name="60% - 强调文字颜色 3 3 2 3" xfId="2776"/>
    <cellStyle name="60% - 强调文字颜色 3 3 2 3 2" xfId="2777"/>
    <cellStyle name="60% - 强调文字颜色 3 3 2 4" xfId="2778"/>
    <cellStyle name="60% - 强调文字颜色 3 3 3" xfId="2779"/>
    <cellStyle name="60% - 强调文字颜色 3 3 3 2" xfId="2780"/>
    <cellStyle name="60% - 强调文字颜色 3 3 3 3" xfId="2781"/>
    <cellStyle name="60% - 强调文字颜色 3 4 2" xfId="2782"/>
    <cellStyle name="60% - 强调文字颜色 3 4 2 2" xfId="2783"/>
    <cellStyle name="60% - 强调文字颜色 3 4 2 2 2" xfId="2784"/>
    <cellStyle name="货币 2 2 2 4 4" xfId="2785"/>
    <cellStyle name="60% - 强调文字颜色 3 4 2 3" xfId="2786"/>
    <cellStyle name="链接单元格 2" xfId="2787"/>
    <cellStyle name="60% - 强调文字颜色 3 4 3" xfId="2788"/>
    <cellStyle name="60% - 强调文字颜色 3 4 3 2" xfId="2789"/>
    <cellStyle name="60% - 强调文字颜色 3 5" xfId="2790"/>
    <cellStyle name="标题 1 2 3 2 2" xfId="2791"/>
    <cellStyle name="60% - 强调文字颜色 3 5 2" xfId="2792"/>
    <cellStyle name="60% - 强调文字颜色 3 5 2 2" xfId="2793"/>
    <cellStyle name="60% - 强调文字颜色 3 5 2 2 2" xfId="2794"/>
    <cellStyle name="超级链接" xfId="2795"/>
    <cellStyle name="60% - 强调文字颜色 3 5 2 3" xfId="2796"/>
    <cellStyle name="常规 2 3 10" xfId="2797"/>
    <cellStyle name="60% - 强调文字颜色 3 5 3" xfId="2798"/>
    <cellStyle name="60% - 强调文字颜色 3 5 3 2" xfId="2799"/>
    <cellStyle name="60% - 强调文字颜色 3 5 4" xfId="2800"/>
    <cellStyle name="货币 3 6 2 2" xfId="2801"/>
    <cellStyle name="60% - 强调文字颜色 3 6" xfId="2802"/>
    <cellStyle name="60% - 强调文字颜色 3 6 2" xfId="2803"/>
    <cellStyle name="60% - 强调文字颜色 3 6 2 2" xfId="2804"/>
    <cellStyle name="60% - 强调文字颜色 3 6 3" xfId="2805"/>
    <cellStyle name="60% - 强调文字颜色 3 7" xfId="2806"/>
    <cellStyle name="60% - 强调文字颜色 3 7 2" xfId="2807"/>
    <cellStyle name="60% - 强调文字颜色 3 8" xfId="2808"/>
    <cellStyle name="60% - 强调文字颜色 3 9" xfId="2809"/>
    <cellStyle name="60% - 强调文字颜色 4 2" xfId="2810"/>
    <cellStyle name="60% - 强调文字颜色 4 2 3 5" xfId="2811"/>
    <cellStyle name="强调文字颜色 1 2 2 3" xfId="2812"/>
    <cellStyle name="60% - 强调文字颜色 4 2_2015财政决算公开" xfId="2813"/>
    <cellStyle name="60% - 强调文字颜色 4 3 2" xfId="2814"/>
    <cellStyle name="常规 15" xfId="2815"/>
    <cellStyle name="常规 20" xfId="2816"/>
    <cellStyle name="60% - 强调文字颜色 4 3 2 2" xfId="2817"/>
    <cellStyle name="百分比 2 6" xfId="2818"/>
    <cellStyle name="常规 15 2" xfId="2819"/>
    <cellStyle name="常规 20 2" xfId="2820"/>
    <cellStyle name="60% - 强调文字颜色 4 3 2 2 2" xfId="2821"/>
    <cellStyle name="常规 15 2 2" xfId="2822"/>
    <cellStyle name="常规 20 2 2" xfId="2823"/>
    <cellStyle name="60% - 强调文字颜色 4 3 2 2 2 2" xfId="2824"/>
    <cellStyle name="60% - 强调文字颜色 6 2 4 3" xfId="2825"/>
    <cellStyle name="60% - 强调文字颜色 4 3 2 3" xfId="2826"/>
    <cellStyle name="常规 15 3" xfId="2827"/>
    <cellStyle name="常规 20 3" xfId="2828"/>
    <cellStyle name="常规 5 2 2 2 2" xfId="2829"/>
    <cellStyle name="60% - 强调文字颜色 4 3 2 3 2" xfId="2830"/>
    <cellStyle name="常规 15 3 2" xfId="2831"/>
    <cellStyle name="60% - 强调文字颜色 4 3 2 4" xfId="2832"/>
    <cellStyle name="常规 15 4" xfId="2833"/>
    <cellStyle name="货币 2 3 7 2" xfId="2834"/>
    <cellStyle name="60% - 强调文字颜色 4 3 3" xfId="2835"/>
    <cellStyle name="常规 16" xfId="2836"/>
    <cellStyle name="常规 21" xfId="2837"/>
    <cellStyle name="检查单元格 2 2 2" xfId="2838"/>
    <cellStyle name="60% - 强调文字颜色 4 3 3 2" xfId="2839"/>
    <cellStyle name="百分比 3 6" xfId="2840"/>
    <cellStyle name="常规 16 2" xfId="2841"/>
    <cellStyle name="常规 21 2" xfId="2842"/>
    <cellStyle name="检查单元格 2 2 2 2" xfId="2843"/>
    <cellStyle name="60% - 强调文字颜色 4 3 3 2 2" xfId="2844"/>
    <cellStyle name="标题 8" xfId="2845"/>
    <cellStyle name="常规 16 2 2" xfId="2846"/>
    <cellStyle name="常规 21 2 2" xfId="2847"/>
    <cellStyle name="检查单元格 2 2 2 2 2" xfId="2848"/>
    <cellStyle name="60% - 强调文字颜色 4 3 3 3" xfId="2849"/>
    <cellStyle name="常规 16 3" xfId="2850"/>
    <cellStyle name="常规 21 3" xfId="2851"/>
    <cellStyle name="常规 5 2 2 3 2" xfId="2852"/>
    <cellStyle name="检查单元格 2 2 2 3" xfId="2853"/>
    <cellStyle name="60% - 强调文字颜色 4 3 4 2" xfId="2854"/>
    <cellStyle name="常规 17 2" xfId="2855"/>
    <cellStyle name="常规 22 2" xfId="2856"/>
    <cellStyle name="检查单元格 2 2 3 2" xfId="2857"/>
    <cellStyle name="60% - 强调文字颜色 4 4" xfId="2858"/>
    <cellStyle name="常规 2 4 2 7 2" xfId="2859"/>
    <cellStyle name="60% - 强调文字颜色 4 4 2" xfId="2860"/>
    <cellStyle name="常规 65" xfId="2861"/>
    <cellStyle name="常规 70" xfId="2862"/>
    <cellStyle name="60% - 强调文字颜色 4 4 3" xfId="2863"/>
    <cellStyle name="差_全国友协2010年度中央部门决算（草案）" xfId="2864"/>
    <cellStyle name="常规 66" xfId="2865"/>
    <cellStyle name="常规 71" xfId="2866"/>
    <cellStyle name="检查单元格 2 3 2" xfId="2867"/>
    <cellStyle name="60% - 强调文字颜色 4 4 4" xfId="2868"/>
    <cellStyle name="常规 67" xfId="2869"/>
    <cellStyle name="常规 72" xfId="2870"/>
    <cellStyle name="检查单元格 2 3 3" xfId="2871"/>
    <cellStyle name="60% - 强调文字颜色 4 5" xfId="2872"/>
    <cellStyle name="计算 2 4 2 2" xfId="2873"/>
    <cellStyle name="60% - 强调文字颜色 4 5 2" xfId="2874"/>
    <cellStyle name="60% - 强调文字颜色 4 5 3" xfId="2875"/>
    <cellStyle name="检查单元格 2 4 2" xfId="2876"/>
    <cellStyle name="60% - 强调文字颜色 4 5 3 2" xfId="2877"/>
    <cellStyle name="检查单元格 2 4 2 2" xfId="2878"/>
    <cellStyle name="60% - 强调文字颜色 4 5 4" xfId="2879"/>
    <cellStyle name="检查单元格 2 4 3" xfId="2880"/>
    <cellStyle name="60% - 强调文字颜色 4 6" xfId="2881"/>
    <cellStyle name="60% - 强调文字颜色 4 6 2" xfId="2882"/>
    <cellStyle name="超级链接 2 4" xfId="2883"/>
    <cellStyle name="60% - 强调文字颜色 4 6 2 2" xfId="2884"/>
    <cellStyle name="60% - 强调文字颜色 4 6 3" xfId="2885"/>
    <cellStyle name="检查单元格 2 5 2" xfId="2886"/>
    <cellStyle name="60% - 强调文字颜色 4 7" xfId="2887"/>
    <cellStyle name="60% - 强调文字颜色 4 7 2" xfId="2888"/>
    <cellStyle name="60% - 强调文字颜色 4 8" xfId="2889"/>
    <cellStyle name="60% - 强调文字颜色 4 9" xfId="2890"/>
    <cellStyle name="60% - 强调文字颜色 5 2" xfId="2891"/>
    <cellStyle name="60% - 强调文字颜色 5 2 2" xfId="2892"/>
    <cellStyle name="60% - 强调文字颜色 5 2 2 2" xfId="2893"/>
    <cellStyle name="60% - 强调文字颜色 5 2 2 2 2" xfId="2894"/>
    <cellStyle name="常规 14 5" xfId="2895"/>
    <cellStyle name="60% - 强调文字颜色 5 2 2 2 2 2" xfId="2896"/>
    <cellStyle name="60% - 强调文字颜色 5 2 2 2 3" xfId="2897"/>
    <cellStyle name="常规 14 6" xfId="2898"/>
    <cellStyle name="60% - 强调文字颜色 5 2 2 3" xfId="2899"/>
    <cellStyle name="60% - 强调文字颜色 5 2 2 3 2" xfId="2900"/>
    <cellStyle name="常规 15 5" xfId="2901"/>
    <cellStyle name="60% - 强调文字颜色 5 2 2 4" xfId="2902"/>
    <cellStyle name="Fixed 2" xfId="2903"/>
    <cellStyle name="常规 28 2 2" xfId="2904"/>
    <cellStyle name="货币 3 2 7 2" xfId="2905"/>
    <cellStyle name="60% - 强调文字颜色 5 2 3 2" xfId="2906"/>
    <cellStyle name="60% - 强调文字颜色 5 2 3 2 2" xfId="2907"/>
    <cellStyle name="60% - 强调文字颜色 5 2 3 2 2 2" xfId="2908"/>
    <cellStyle name="后继超级链接 2 3" xfId="2909"/>
    <cellStyle name="60% - 强调文字颜色 5 2 3 2 3" xfId="2910"/>
    <cellStyle name="60% - 强调文字颜色 5 2 3 3" xfId="2911"/>
    <cellStyle name="60% - 强调文字颜色 5 2 3 4" xfId="2912"/>
    <cellStyle name="60% - 强调文字颜色 5 2 4 2" xfId="2913"/>
    <cellStyle name="60% - 强调文字颜色 5 2 4 2 2" xfId="2914"/>
    <cellStyle name="货币 2 11" xfId="2915"/>
    <cellStyle name="60% - 强调文字颜色 5 2 4 3" xfId="2916"/>
    <cellStyle name="60% - 强调文字颜色 5 2 5" xfId="2917"/>
    <cellStyle name="解释性文本 2 2 2" xfId="2918"/>
    <cellStyle name="60% - 强调文字颜色 5 2 5 2" xfId="2919"/>
    <cellStyle name="解释性文本 2 2 2 2" xfId="2920"/>
    <cellStyle name="60% - 强调文字颜色 5 2 6" xfId="2921"/>
    <cellStyle name="解释性文本 2 2 3" xfId="2922"/>
    <cellStyle name="60% - 强调文字颜色 5 2_2015财政决算公开" xfId="2923"/>
    <cellStyle name="60% - 强调文字颜色 5 3" xfId="2924"/>
    <cellStyle name="60% - 强调文字颜色 5 3 2" xfId="2925"/>
    <cellStyle name="60% - 强调文字颜色 5 3 2 2 2 2" xfId="2926"/>
    <cellStyle name="60% - 强调文字颜色 5 3 2 2 3" xfId="2927"/>
    <cellStyle name="60% - 强调文字颜色 5 3 2 4" xfId="2928"/>
    <cellStyle name="常规 29 2 2" xfId="2929"/>
    <cellStyle name="60% - 强调文字颜色 5 3 3" xfId="2930"/>
    <cellStyle name="检查单元格 3 2 2" xfId="2931"/>
    <cellStyle name="60% - 强调文字颜色 5 3 3 2 2" xfId="2932"/>
    <cellStyle name="检查单元格 3 2 2 2 2" xfId="2933"/>
    <cellStyle name="60% - 强调文字颜色 5 3 3 3" xfId="2934"/>
    <cellStyle name="检查单元格 3 2 2 3" xfId="2935"/>
    <cellStyle name="60% - 强调文字颜色 5 3 4" xfId="2936"/>
    <cellStyle name="检查单元格 3 2 3" xfId="2937"/>
    <cellStyle name="60% - 强调文字颜色 5 3 4 2" xfId="2938"/>
    <cellStyle name="检查单元格 3 2 3 2" xfId="2939"/>
    <cellStyle name="60% - 强调文字颜色 5 4" xfId="2940"/>
    <cellStyle name="60% - 强调文字颜色 5 4 2" xfId="2941"/>
    <cellStyle name="60% - 强调文字颜色 5 4 3" xfId="2942"/>
    <cellStyle name="检查单元格 3 3 2" xfId="2943"/>
    <cellStyle name="60% - 强调文字颜色 5 4 3 2" xfId="2944"/>
    <cellStyle name="标题 1 2 5" xfId="2945"/>
    <cellStyle name="检查单元格 3 3 2 2" xfId="2946"/>
    <cellStyle name="60% - 强调文字颜色 5 4 4" xfId="2947"/>
    <cellStyle name="检查单元格 3 3 3" xfId="2948"/>
    <cellStyle name="60% - 强调文字颜色 5 5" xfId="2949"/>
    <cellStyle name="60% - 强调文字颜色 5 5 2" xfId="2950"/>
    <cellStyle name="60% - 强调文字颜色 5 5 3" xfId="2951"/>
    <cellStyle name="检查单元格 3 4 2" xfId="2952"/>
    <cellStyle name="60% - 强调文字颜色 5 5 4" xfId="2953"/>
    <cellStyle name="60% - 强调文字颜色 5 6 2" xfId="2954"/>
    <cellStyle name="60% - 强调文字颜色 5 6 2 2" xfId="2955"/>
    <cellStyle name="60% - 强调文字颜色 5 6 3" xfId="2956"/>
    <cellStyle name="60% - 强调文字颜色 5 7" xfId="2957"/>
    <cellStyle name="60% - 强调文字颜色 5 7 2" xfId="2958"/>
    <cellStyle name="60% - 强调文字颜色 6 2" xfId="2959"/>
    <cellStyle name="60% - 强调文字颜色 6 2 2" xfId="2960"/>
    <cellStyle name="60% - 强调文字颜色 6 2 2 2" xfId="2961"/>
    <cellStyle name="60% - 强调文字颜色 6 2 2 2 2" xfId="2962"/>
    <cellStyle name="60% - 强调文字颜色 6 2 2 2 2 2" xfId="2963"/>
    <cellStyle name="60% - 强调文字颜色 6 2 2 2 3" xfId="2964"/>
    <cellStyle name="60% - 强调文字颜色 6 2 2 3" xfId="2965"/>
    <cellStyle name="60% - 强调文字颜色 6 2 2 3 2" xfId="2966"/>
    <cellStyle name="60% - 强调文字颜色 6 2 2 4" xfId="2967"/>
    <cellStyle name="货币 4 2 7 2" xfId="2968"/>
    <cellStyle name="60% - 强调文字颜色 6 2 3" xfId="2969"/>
    <cellStyle name="60% - 强调文字颜色 6 2 3 2" xfId="2970"/>
    <cellStyle name="60% - 强调文字颜色 6 2 3 2 2" xfId="2971"/>
    <cellStyle name="标题 1 2_2015财政决算公开" xfId="2972"/>
    <cellStyle name="60% - 强调文字颜色 6 2 3 2 2 2" xfId="2973"/>
    <cellStyle name="60% - 强调文字颜色 6 2 3 2 3" xfId="2974"/>
    <cellStyle name="60% - 强调文字颜色 6 2 3 3" xfId="2975"/>
    <cellStyle name="60% - 强调文字颜色 6 2 3 4" xfId="2976"/>
    <cellStyle name="60% - 强调文字颜色 6 2 3 5" xfId="2977"/>
    <cellStyle name="60% - 强调文字颜色 6 2 4 2" xfId="2978"/>
    <cellStyle name="60% - 强调文字颜色 6 2 4 2 2" xfId="2979"/>
    <cellStyle name="汇总 4 3" xfId="2980"/>
    <cellStyle name="60% - 强调文字颜色 6 2 5" xfId="2981"/>
    <cellStyle name="解释性文本 3 2 2" xfId="2982"/>
    <cellStyle name="60% - 强调文字颜色 6 2 6" xfId="2983"/>
    <cellStyle name="解释性文本 3 2 3" xfId="2984"/>
    <cellStyle name="60% - 强调文字颜色 6 3" xfId="2985"/>
    <cellStyle name="60% - 强调文字颜色 6 3 2" xfId="2986"/>
    <cellStyle name="60% - 强调文字颜色 6 3 2 4" xfId="2987"/>
    <cellStyle name="60% - 强调文字颜色 6 3 3" xfId="2988"/>
    <cellStyle name="检查单元格 4 2 2" xfId="2989"/>
    <cellStyle name="60% - 强调文字颜色 6 3 3 2 2" xfId="2990"/>
    <cellStyle name="常规 4 2 2 9" xfId="2991"/>
    <cellStyle name="60% - 强调文字颜色 6 3 3 3" xfId="2992"/>
    <cellStyle name="60% - 强调文字颜色 6 3 4" xfId="2993"/>
    <cellStyle name="检查单元格 4 2 3" xfId="2994"/>
    <cellStyle name="60% - 强调文字颜色 6 3 4 2" xfId="2995"/>
    <cellStyle name="60% - 强调文字颜色 6 3 5" xfId="2996"/>
    <cellStyle name="解释性文本 3 3 2" xfId="2997"/>
    <cellStyle name="60% - 强调文字颜色 6 4" xfId="2998"/>
    <cellStyle name="百分比 3 2 2" xfId="2999"/>
    <cellStyle name="60% - 强调文字颜色 6 4 2" xfId="3000"/>
    <cellStyle name="百分比 3 2 2 2" xfId="3001"/>
    <cellStyle name="60% - 强调文字颜色 6 4 3" xfId="3002"/>
    <cellStyle name="百分比 3 2 2 3" xfId="3003"/>
    <cellStyle name="检查单元格 4 3 2" xfId="3004"/>
    <cellStyle name="60% - 强调文字颜色 6 4 3 2" xfId="3005"/>
    <cellStyle name="60% - 强调文字颜色 6 4 4" xfId="3006"/>
    <cellStyle name="60% - 强调文字颜色 6 5" xfId="3007"/>
    <cellStyle name="百分比 3 2 3" xfId="3008"/>
    <cellStyle name="60% - 强调文字颜色 6 5 2 2 2" xfId="3009"/>
    <cellStyle name="Header1" xfId="3010"/>
    <cellStyle name="60% - 强调文字颜色 6 5 2 3" xfId="3011"/>
    <cellStyle name="60% - 强调文字颜色 6 5 3 2" xfId="3012"/>
    <cellStyle name="60% - 强调文字颜色 6 5 4" xfId="3013"/>
    <cellStyle name="60% - 强调文字颜色 6 6" xfId="3014"/>
    <cellStyle name="百分比 3 2 4" xfId="3015"/>
    <cellStyle name="常规 3 2 4 2 2" xfId="3016"/>
    <cellStyle name="60% - 强调文字颜色 6 6 2" xfId="3017"/>
    <cellStyle name="常规 2 2 3 8" xfId="3018"/>
    <cellStyle name="60% - 强调文字颜色 6 6 3" xfId="3019"/>
    <cellStyle name="60% - 强调文字颜色 6 7" xfId="3020"/>
    <cellStyle name="60% - 强调文字颜色 6 8" xfId="3021"/>
    <cellStyle name="常规 12 2 2 2 2" xfId="3022"/>
    <cellStyle name="60% - 着色 1" xfId="3023"/>
    <cellStyle name="60% - 着色 1 2" xfId="3024"/>
    <cellStyle name="60% - 着色 2" xfId="3025"/>
    <cellStyle name="60% - 着色 2 2" xfId="3026"/>
    <cellStyle name="常规 2 2 11" xfId="3027"/>
    <cellStyle name="60% - 着色 3" xfId="3028"/>
    <cellStyle name="60% - 着色 3 2" xfId="3029"/>
    <cellStyle name="60% - 着色 4" xfId="3030"/>
    <cellStyle name="60% - 着色 5" xfId="3031"/>
    <cellStyle name="适中 3 2 2 2" xfId="3032"/>
    <cellStyle name="60% - 着色 6" xfId="3033"/>
    <cellStyle name="Calc Currency (0)" xfId="3034"/>
    <cellStyle name="Comma [0] 2" xfId="3035"/>
    <cellStyle name="常规 3 6 2" xfId="3036"/>
    <cellStyle name="comma zerodec" xfId="3037"/>
    <cellStyle name="Comma_1995" xfId="3038"/>
    <cellStyle name="常规 2 2" xfId="3039"/>
    <cellStyle name="Currency [0]" xfId="3040"/>
    <cellStyle name="Currency [0] 2" xfId="3041"/>
    <cellStyle name="Currency1 2" xfId="3042"/>
    <cellStyle name="计算 6 2 2" xfId="3043"/>
    <cellStyle name="Date" xfId="3044"/>
    <cellStyle name="计算 5 2 3" xfId="3045"/>
    <cellStyle name="Date 2" xfId="3046"/>
    <cellStyle name="Dollar (zero dec)" xfId="3047"/>
    <cellStyle name="货币 3 2 4 4 2" xfId="3048"/>
    <cellStyle name="Dollar (zero dec) 2" xfId="3049"/>
    <cellStyle name="Fixed" xfId="3050"/>
    <cellStyle name="常规 28 2" xfId="3051"/>
    <cellStyle name="常规 33 2" xfId="3052"/>
    <cellStyle name="货币 3 2 7" xfId="3053"/>
    <cellStyle name="Header1 2" xfId="3054"/>
    <cellStyle name="Header2" xfId="3055"/>
    <cellStyle name="强调文字颜色 5 2 3" xfId="3056"/>
    <cellStyle name="标题 5 2 3_2015财政决算公开" xfId="3057"/>
    <cellStyle name="Header2 2" xfId="3058"/>
    <cellStyle name="HEADING1 2" xfId="3059"/>
    <cellStyle name="HEADING2" xfId="3060"/>
    <cellStyle name="HEADING2 2" xfId="3061"/>
    <cellStyle name="Normal_#10-Headcount" xfId="3062"/>
    <cellStyle name="常规 2 3 2 9" xfId="3063"/>
    <cellStyle name="Total" xfId="3064"/>
    <cellStyle name="Total 2" xfId="3065"/>
    <cellStyle name="标题 3 2_2015财政决算公开" xfId="3066"/>
    <cellStyle name="表标题 3" xfId="3067"/>
    <cellStyle name="百分比 2" xfId="3068"/>
    <cellStyle name="常规 10 3_2015财政决算公开" xfId="3069"/>
    <cellStyle name="常规 2 5 2 2 3" xfId="3070"/>
    <cellStyle name="检查单元格 6 3" xfId="3071"/>
    <cellStyle name="百分比 2 2 2" xfId="3072"/>
    <cellStyle name="百分比 2 2 2 2" xfId="3073"/>
    <cellStyle name="百分比 2 2 2 3" xfId="3074"/>
    <cellStyle name="百分比 2 2 2 3 2" xfId="3075"/>
    <cellStyle name="百分比 2 2 3" xfId="3076"/>
    <cellStyle name="百分比 2 2 3 2" xfId="3077"/>
    <cellStyle name="百分比 2 2 3 2 2" xfId="3078"/>
    <cellStyle name="百分比 2 2 3 3" xfId="3079"/>
    <cellStyle name="百分比 2 2 4" xfId="3080"/>
    <cellStyle name="常规 3 2 3 2 2" xfId="3081"/>
    <cellStyle name="百分比 2 2 5" xfId="3082"/>
    <cellStyle name="百分比 2 3 2" xfId="3083"/>
    <cellStyle name="百分比 2 3 2 2" xfId="3084"/>
    <cellStyle name="百分比 2 3 2 2 2" xfId="3085"/>
    <cellStyle name="百分比 2 3 2 3" xfId="3086"/>
    <cellStyle name="百分比 2 3 3" xfId="3087"/>
    <cellStyle name="百分比 2 3 3 2" xfId="3088"/>
    <cellStyle name="百分比 2 3 4" xfId="3089"/>
    <cellStyle name="常规 3 2 3 3 2" xfId="3090"/>
    <cellStyle name="百分比 2 4" xfId="3091"/>
    <cellStyle name="差 2 4 2" xfId="3092"/>
    <cellStyle name="百分比 2 4 2" xfId="3093"/>
    <cellStyle name="百分比 2 4 2 2" xfId="3094"/>
    <cellStyle name="百分比 2 5" xfId="3095"/>
    <cellStyle name="百分比 2 5 2" xfId="3096"/>
    <cellStyle name="百分比 3" xfId="3097"/>
    <cellStyle name="百分比 3 2" xfId="3098"/>
    <cellStyle name="常规 2 4 2 9" xfId="3099"/>
    <cellStyle name="百分比 3 3 2" xfId="3100"/>
    <cellStyle name="百分比 3 3 2 2" xfId="3101"/>
    <cellStyle name="百分比 3 3 3" xfId="3102"/>
    <cellStyle name="百分比 3 4" xfId="3103"/>
    <cellStyle name="百分比 3 4 2" xfId="3104"/>
    <cellStyle name="百分比 3 5" xfId="3105"/>
    <cellStyle name="百分比 4 2" xfId="3106"/>
    <cellStyle name="常规 2 2 6" xfId="3107"/>
    <cellStyle name="百分比 4 2 2" xfId="3108"/>
    <cellStyle name="常规 2 2 6 2" xfId="3109"/>
    <cellStyle name="百分比 4 2 2 2" xfId="3110"/>
    <cellStyle name="千位分隔 3 2 3 4" xfId="3111"/>
    <cellStyle name="常规 2 2 6 2 2" xfId="3112"/>
    <cellStyle name="百分比 4 2 2 2 2" xfId="3113"/>
    <cellStyle name="小数" xfId="3114"/>
    <cellStyle name="百分比 4 2 2 3" xfId="3115"/>
    <cellStyle name="百分比 4 2 3" xfId="3116"/>
    <cellStyle name="常规 2 2 6 3" xfId="3117"/>
    <cellStyle name="百分比 4 2 3 2" xfId="3118"/>
    <cellStyle name="千位分隔 3 2 4 4" xfId="3119"/>
    <cellStyle name="常规 2 2 6 3 2" xfId="3120"/>
    <cellStyle name="百分比 4 3" xfId="3121"/>
    <cellStyle name="常规 2 2 7" xfId="3122"/>
    <cellStyle name="百分比 4 3 2" xfId="3123"/>
    <cellStyle name="常规 2 2 7 2" xfId="3124"/>
    <cellStyle name="汇总 3" xfId="3125"/>
    <cellStyle name="百分比 4 3 2 2" xfId="3126"/>
    <cellStyle name="常规 2 2 7 2 2" xfId="3127"/>
    <cellStyle name="汇总 3 2" xfId="3128"/>
    <cellStyle name="百分比 4 4" xfId="3129"/>
    <cellStyle name="常规 2 2 8" xfId="3130"/>
    <cellStyle name="常规 2 2 8 2" xfId="3131"/>
    <cellStyle name="百分比 4 4 2" xfId="3132"/>
    <cellStyle name="常规_2002年全省财政基金预算收入计划表_新 2" xfId="3133"/>
    <cellStyle name="百分比 5" xfId="3134"/>
    <cellStyle name="百分比 5 2" xfId="3135"/>
    <cellStyle name="标题 5 2 2 3" xfId="3136"/>
    <cellStyle name="强调文字颜色 1 2 3 2 2" xfId="3137"/>
    <cellStyle name="常规 2 3 6" xfId="3138"/>
    <cellStyle name="百分比 5 2 2" xfId="3139"/>
    <cellStyle name="标题 5 2 2 3 2" xfId="3140"/>
    <cellStyle name="强调文字颜色 1 2 3 2 2 2" xfId="3141"/>
    <cellStyle name="常规 2 3 6 2" xfId="3142"/>
    <cellStyle name="百分比 5 2 2 2" xfId="3143"/>
    <cellStyle name="千位分隔 4 2 3 4" xfId="3144"/>
    <cellStyle name="常规 2 3 6 2 2" xfId="3145"/>
    <cellStyle name="百分比 5 2 2 2 2" xfId="3146"/>
    <cellStyle name="百分比 5 2 3" xfId="3147"/>
    <cellStyle name="常规 2 3 6 3" xfId="3148"/>
    <cellStyle name="百分比 5 2 3 2" xfId="3149"/>
    <cellStyle name="千位分隔 4 2 4 4" xfId="3150"/>
    <cellStyle name="常规 2 3 6 3 2" xfId="3151"/>
    <cellStyle name="常规 4 2 2 8" xfId="3152"/>
    <cellStyle name="百分比 5 3" xfId="3153"/>
    <cellStyle name="标题 5 2 2 4" xfId="3154"/>
    <cellStyle name="强调文字颜色 1 2 3 2 3" xfId="3155"/>
    <cellStyle name="常规 2 3 7" xfId="3156"/>
    <cellStyle name="百分比 5 3 2" xfId="3157"/>
    <cellStyle name="常规 2 3 7 2" xfId="3158"/>
    <cellStyle name="百分比 5 3 2 2" xfId="3159"/>
    <cellStyle name="百分比 5 3 3" xfId="3160"/>
    <cellStyle name="百分比 5 4" xfId="3161"/>
    <cellStyle name="标题 5 2 2 5" xfId="3162"/>
    <cellStyle name="常规 2 3 4 2 2" xfId="3163"/>
    <cellStyle name="常规 2 3 8" xfId="3164"/>
    <cellStyle name="百分比 5 4 2" xfId="3165"/>
    <cellStyle name="常规 2 3 8 2" xfId="3166"/>
    <cellStyle name="百分比 5 5" xfId="3167"/>
    <cellStyle name="常规 2 3 9" xfId="3168"/>
    <cellStyle name="百分比 5 5 2" xfId="3169"/>
    <cellStyle name="常规 2 3 9 2" xfId="3170"/>
    <cellStyle name="百分比 5 6" xfId="3171"/>
    <cellStyle name="常规 18 2" xfId="3172"/>
    <cellStyle name="常规 23 2" xfId="3173"/>
    <cellStyle name="百分比 6" xfId="3174"/>
    <cellStyle name="百分比 6 2" xfId="3175"/>
    <cellStyle name="标题 5 2 3 3" xfId="3176"/>
    <cellStyle name="强调文字颜色 1 2 3 3 2" xfId="3177"/>
    <cellStyle name="常规 2 4 6" xfId="3178"/>
    <cellStyle name="百分比 6 2 2" xfId="3179"/>
    <cellStyle name="常规 2 4 6 2" xfId="3180"/>
    <cellStyle name="百分比 6 2 2 2" xfId="3181"/>
    <cellStyle name="标题 2 4 3" xfId="3182"/>
    <cellStyle name="常规 2 4 6 2 2" xfId="3183"/>
    <cellStyle name="百分比 6 2 2 3" xfId="3184"/>
    <cellStyle name="百分比 6 2 3" xfId="3185"/>
    <cellStyle name="常规 2 4 6 3" xfId="3186"/>
    <cellStyle name="百分比 6 2 3 2" xfId="3187"/>
    <cellStyle name="标题 2 5 3" xfId="3188"/>
    <cellStyle name="常规 2 4 6 3 2" xfId="3189"/>
    <cellStyle name="百分比 6 3" xfId="3190"/>
    <cellStyle name="标题 5 2 3 4" xfId="3191"/>
    <cellStyle name="常规 2 4 7" xfId="3192"/>
    <cellStyle name="百分比 6 3 2" xfId="3193"/>
    <cellStyle name="常规 2 4 7 2" xfId="3194"/>
    <cellStyle name="百分比 6 3 2 2" xfId="3195"/>
    <cellStyle name="标题 3 4 3" xfId="3196"/>
    <cellStyle name="百分比 6 3 3" xfId="3197"/>
    <cellStyle name="百分比 6 4" xfId="3198"/>
    <cellStyle name="常规 2 3 4 3 2" xfId="3199"/>
    <cellStyle name="常规 2 4 8" xfId="3200"/>
    <cellStyle name="百分比 6 4 2" xfId="3201"/>
    <cellStyle name="常规 2 4 8 2" xfId="3202"/>
    <cellStyle name="百分比 6 5" xfId="3203"/>
    <cellStyle name="常规 2 4 9" xfId="3204"/>
    <cellStyle name="百分比 7" xfId="3205"/>
    <cellStyle name="百分比 7 2" xfId="3206"/>
    <cellStyle name="常规 2 5 6" xfId="3207"/>
    <cellStyle name="百分比 7 2 2" xfId="3208"/>
    <cellStyle name="百分比 7 2 2 2" xfId="3209"/>
    <cellStyle name="百分比 7 2 2 2 2" xfId="3210"/>
    <cellStyle name="百分比 7 2 2 3" xfId="3211"/>
    <cellStyle name="百分比 7 2 3" xfId="3212"/>
    <cellStyle name="百分比 7 2 3 2" xfId="3213"/>
    <cellStyle name="百分比 7 3" xfId="3214"/>
    <cellStyle name="百分比 7 3 2" xfId="3215"/>
    <cellStyle name="百分比 7 3 2 2" xfId="3216"/>
    <cellStyle name="百分比 7 3 3" xfId="3217"/>
    <cellStyle name="常规 2 3 4 4 2" xfId="3218"/>
    <cellStyle name="百分比 7 4" xfId="3219"/>
    <cellStyle name="常规_2003年预计及2004年预算基金_Book2" xfId="3220"/>
    <cellStyle name="百分比 7 4 2" xfId="3221"/>
    <cellStyle name="百分比 7 5" xfId="3222"/>
    <cellStyle name="百分比 8" xfId="3223"/>
    <cellStyle name="标题 1 2 2 2" xfId="3224"/>
    <cellStyle name="标题 1 2 2 2 2" xfId="3225"/>
    <cellStyle name="标题 1 2 2 3" xfId="3226"/>
    <cellStyle name="计算 2 3 2" xfId="3227"/>
    <cellStyle name="标题 1 2 3" xfId="3228"/>
    <cellStyle name="标题 1 2 3 2" xfId="3229"/>
    <cellStyle name="标题 1 2 3 3" xfId="3230"/>
    <cellStyle name="计算 2 4 2" xfId="3231"/>
    <cellStyle name="标题 1 2 3 4" xfId="3232"/>
    <cellStyle name="常规 5 6 4 2" xfId="3233"/>
    <cellStyle name="计算 2 4 3" xfId="3234"/>
    <cellStyle name="标题 1 2 4 2" xfId="3235"/>
    <cellStyle name="标题 1 3 2 2" xfId="3236"/>
    <cellStyle name="常规 2 2 2 4 5" xfId="3237"/>
    <cellStyle name="标题 1 3 2 2 2" xfId="3238"/>
    <cellStyle name="标题 1 3 2 3" xfId="3239"/>
    <cellStyle name="计算 3 3 2" xfId="3240"/>
    <cellStyle name="标题 1 3 3" xfId="3241"/>
    <cellStyle name="标题 1 3 3 2" xfId="3242"/>
    <cellStyle name="标题 1 4" xfId="3243"/>
    <cellStyle name="好_F00DC810C49E00C2E0430A3413167AE0" xfId="3244"/>
    <cellStyle name="标题 1 4 2" xfId="3245"/>
    <cellStyle name="常规 12 2 5" xfId="3246"/>
    <cellStyle name="标题 1 4 3" xfId="3247"/>
    <cellStyle name="常规 2 4 5 2 2" xfId="3248"/>
    <cellStyle name="标题 1 5" xfId="3249"/>
    <cellStyle name="标题 1 5 3" xfId="3250"/>
    <cellStyle name="常规 2 4 5 3 2" xfId="3251"/>
    <cellStyle name="标题 1 6" xfId="3252"/>
    <cellStyle name="常规 4 2 2 2 2 2" xfId="3253"/>
    <cellStyle name="标题 1 6 2" xfId="3254"/>
    <cellStyle name="标题 1 7" xfId="3255"/>
    <cellStyle name="标题 10" xfId="3256"/>
    <cellStyle name="标题 2 2" xfId="3257"/>
    <cellStyle name="标题 2 2 2 2" xfId="3258"/>
    <cellStyle name="标题 2 2 2 2 2" xfId="3259"/>
    <cellStyle name="差_5.中央部门决算（草案)-1" xfId="3260"/>
    <cellStyle name="标题 2 2 2 3" xfId="3261"/>
    <cellStyle name="标题 2 2 3" xfId="3262"/>
    <cellStyle name="标题 2 2 3 2" xfId="3263"/>
    <cellStyle name="货币 2 6" xfId="3264"/>
    <cellStyle name="标题 2 2 3 3" xfId="3265"/>
    <cellStyle name="货币 2 7" xfId="3266"/>
    <cellStyle name="标题 2 2 3 4" xfId="3267"/>
    <cellStyle name="常规 4 2 2 4 4 2" xfId="3268"/>
    <cellStyle name="货币 2 8" xfId="3269"/>
    <cellStyle name="标题 2 3" xfId="3270"/>
    <cellStyle name="标题 2 3 2 2" xfId="3271"/>
    <cellStyle name="常规 2 3 2 4 5" xfId="3272"/>
    <cellStyle name="标题 2 3 2 2 2" xfId="3273"/>
    <cellStyle name="标题 2 3 2 3" xfId="3274"/>
    <cellStyle name="标题 2 3 3" xfId="3275"/>
    <cellStyle name="标题 2 3 3 2" xfId="3276"/>
    <cellStyle name="标题 2 3 4" xfId="3277"/>
    <cellStyle name="标题 2 4" xfId="3278"/>
    <cellStyle name="标题 2 4 2" xfId="3279"/>
    <cellStyle name="常规 13 2 5" xfId="3280"/>
    <cellStyle name="标题 2 5" xfId="3281"/>
    <cellStyle name="标题 2 6" xfId="3282"/>
    <cellStyle name="常规 4 2 2 2 3 2" xfId="3283"/>
    <cellStyle name="标题 2 6 2" xfId="3284"/>
    <cellStyle name="标题 2 7" xfId="3285"/>
    <cellStyle name="标题 3 2" xfId="3286"/>
    <cellStyle name="标题 3 2 2" xfId="3287"/>
    <cellStyle name="好 5" xfId="3288"/>
    <cellStyle name="标题 3 2 2 2" xfId="3289"/>
    <cellStyle name="常规 57" xfId="3290"/>
    <cellStyle name="常规 62" xfId="3291"/>
    <cellStyle name="好 5 2" xfId="3292"/>
    <cellStyle name="后继超级链接 4" xfId="3293"/>
    <cellStyle name="标题 3 2 2 3" xfId="3294"/>
    <cellStyle name="常规 58" xfId="3295"/>
    <cellStyle name="常规 63" xfId="3296"/>
    <cellStyle name="好 5 3" xfId="3297"/>
    <cellStyle name="后继超级链接 5" xfId="3298"/>
    <cellStyle name="标题 3 2 3" xfId="3299"/>
    <cellStyle name="好 6" xfId="3300"/>
    <cellStyle name="标题 3 2 3 3" xfId="3301"/>
    <cellStyle name="好 6 3" xfId="3302"/>
    <cellStyle name="标题 3 2 3 4" xfId="3303"/>
    <cellStyle name="标题 3 2 4" xfId="3304"/>
    <cellStyle name="好 7" xfId="3305"/>
    <cellStyle name="标题 3 2 4 2" xfId="3306"/>
    <cellStyle name="好 7 2" xfId="3307"/>
    <cellStyle name="标题 3 2 5" xfId="3308"/>
    <cellStyle name="好 8" xfId="3309"/>
    <cellStyle name="标题 3 3" xfId="3310"/>
    <cellStyle name="标题 3 3 2" xfId="3311"/>
    <cellStyle name="标题 3 3 3" xfId="3312"/>
    <cellStyle name="标题 3 3 4" xfId="3313"/>
    <cellStyle name="标题 3 4" xfId="3314"/>
    <cellStyle name="标题 3 4 2" xfId="3315"/>
    <cellStyle name="标题 3 5" xfId="3316"/>
    <cellStyle name="标题 3 5 2" xfId="3317"/>
    <cellStyle name="标题 3 5 3" xfId="3318"/>
    <cellStyle name="烹拳_laroux" xfId="3319"/>
    <cellStyle name="标题 3 6" xfId="3320"/>
    <cellStyle name="常规 4 2 2 2 4 2" xfId="3321"/>
    <cellStyle name="标题 3 6 2" xfId="3322"/>
    <cellStyle name="标题 3 7" xfId="3323"/>
    <cellStyle name="标题 3 8" xfId="3324"/>
    <cellStyle name="标题 4 2 2" xfId="3325"/>
    <cellStyle name="标题 4 2 2 2" xfId="3326"/>
    <cellStyle name="标题 4 2 2 2 2" xfId="3327"/>
    <cellStyle name="标题 4 2 2 3" xfId="3328"/>
    <cellStyle name="标题 4 2 3" xfId="3329"/>
    <cellStyle name="标题 4 2 3 2" xfId="3330"/>
    <cellStyle name="标题 4 2 3 2 2" xfId="3331"/>
    <cellStyle name="标题 4 2 3 3" xfId="3332"/>
    <cellStyle name="标题 4 2 4" xfId="3333"/>
    <cellStyle name="标题 4 2 4 2" xfId="3334"/>
    <cellStyle name="标题 4 2 5" xfId="3335"/>
    <cellStyle name="标题 4 2_2015财政决算公开" xfId="3336"/>
    <cellStyle name="标题 4 3" xfId="3337"/>
    <cellStyle name="标题 4 3 2" xfId="3338"/>
    <cellStyle name="标题 4 3 2 2" xfId="3339"/>
    <cellStyle name="好 2 2 2 3" xfId="3340"/>
    <cellStyle name="标题 4 3 2 2 2" xfId="3341"/>
    <cellStyle name="常规 4 2 6" xfId="3342"/>
    <cellStyle name="标题 4 3 2 3" xfId="3343"/>
    <cellStyle name="标题 4 3 3" xfId="3344"/>
    <cellStyle name="标题 4 3 3 2" xfId="3345"/>
    <cellStyle name="标题 4 3 4" xfId="3346"/>
    <cellStyle name="常规 2 2_2015财政决算公开" xfId="3347"/>
    <cellStyle name="标题 5 2 2" xfId="3348"/>
    <cellStyle name="标题 5 2 2 2" xfId="3349"/>
    <cellStyle name="常规 2 3 5" xfId="3350"/>
    <cellStyle name="标题 5 2 2 2 2" xfId="3351"/>
    <cellStyle name="常规 2 3 5 2" xfId="3352"/>
    <cellStyle name="标题 5 2 2 2 3" xfId="3353"/>
    <cellStyle name="常规 2 3 5 3" xfId="3354"/>
    <cellStyle name="标题 5 2 2 2_2015财政决算公开" xfId="3355"/>
    <cellStyle name="标题 5 2 2_2015财政决算公开" xfId="3356"/>
    <cellStyle name="常规 2 3 3 4 2" xfId="3357"/>
    <cellStyle name="标题 5 2 3" xfId="3358"/>
    <cellStyle name="标题 5 2 3 2" xfId="3359"/>
    <cellStyle name="常规 2 4 5" xfId="3360"/>
    <cellStyle name="标题 5 2 3 2 2" xfId="3361"/>
    <cellStyle name="常规 2 4 5 2" xfId="3362"/>
    <cellStyle name="标题 5 2 4" xfId="3363"/>
    <cellStyle name="标题 5 2 5" xfId="3364"/>
    <cellStyle name="标题 5 2 6" xfId="3365"/>
    <cellStyle name="标题 5 3" xfId="3366"/>
    <cellStyle name="标题 5 3 5" xfId="3367"/>
    <cellStyle name="标题 5 3_2015财政决算公开" xfId="3368"/>
    <cellStyle name="链接单元格 6" xfId="3369"/>
    <cellStyle name="标题 5_2015财政决算公开" xfId="3370"/>
    <cellStyle name="标题 6 2" xfId="3371"/>
    <cellStyle name="标题 7" xfId="3372"/>
    <cellStyle name="标题 7 2" xfId="3373"/>
    <cellStyle name="标题 9" xfId="3374"/>
    <cellStyle name="表标题" xfId="3375"/>
    <cellStyle name="超级链接 2 2 2 2" xfId="3376"/>
    <cellStyle name="表标题 2" xfId="3377"/>
    <cellStyle name="常规_内15福建1_新 2" xfId="3378"/>
    <cellStyle name="表标题 2 2" xfId="3379"/>
    <cellStyle name="表标题 2 2 2 2" xfId="3380"/>
    <cellStyle name="表标题 2 2 3" xfId="3381"/>
    <cellStyle name="表标题 2 3" xfId="3382"/>
    <cellStyle name="表标题 2 4" xfId="3383"/>
    <cellStyle name="表标题 3 2" xfId="3384"/>
    <cellStyle name="表标题 3 3" xfId="3385"/>
    <cellStyle name="表标题 4" xfId="3386"/>
    <cellStyle name="表标题 4 2" xfId="3387"/>
    <cellStyle name="差 2" xfId="3388"/>
    <cellStyle name="解释性文本 5" xfId="3389"/>
    <cellStyle name="差 2 2" xfId="3390"/>
    <cellStyle name="解释性文本 5 2" xfId="3391"/>
    <cellStyle name="差 2 4" xfId="3392"/>
    <cellStyle name="差 2 5" xfId="3393"/>
    <cellStyle name="差 2_2015财政决算公开" xfId="3394"/>
    <cellStyle name="差 3" xfId="3395"/>
    <cellStyle name="解释性文本 6" xfId="3396"/>
    <cellStyle name="差 3 3" xfId="3397"/>
    <cellStyle name="差 3 4" xfId="3398"/>
    <cellStyle name="差 3 5" xfId="3399"/>
    <cellStyle name="差 4 2" xfId="3400"/>
    <cellStyle name="差 4 3" xfId="3401"/>
    <cellStyle name="差 4 4" xfId="3402"/>
    <cellStyle name="差 5" xfId="3403"/>
    <cellStyle name="差 5 2" xfId="3404"/>
    <cellStyle name="差 5 2 2" xfId="3405"/>
    <cellStyle name="差 5 2 2 2" xfId="3406"/>
    <cellStyle name="差 5 3" xfId="3407"/>
    <cellStyle name="差 5 3 2" xfId="3408"/>
    <cellStyle name="差 5 4" xfId="3409"/>
    <cellStyle name="差 6" xfId="3410"/>
    <cellStyle name="差 6 2" xfId="3411"/>
    <cellStyle name="差 6 2 2" xfId="3412"/>
    <cellStyle name="差 6 3" xfId="3413"/>
    <cellStyle name="差_出版署2010年度中央部门决算草案" xfId="3414"/>
    <cellStyle name="差_司法部2010年度中央部门决算（草案）报" xfId="3415"/>
    <cellStyle name="常规 10 2" xfId="3416"/>
    <cellStyle name="常规 10 2 2" xfId="3417"/>
    <cellStyle name="常规 10 2 2 3" xfId="3418"/>
    <cellStyle name="常规 10 2 2_2015财政决算公开" xfId="3419"/>
    <cellStyle name="常规 10 2 3 2" xfId="3420"/>
    <cellStyle name="强调文字颜色 1 3 2 2 2" xfId="3421"/>
    <cellStyle name="常规 10 2 4" xfId="3422"/>
    <cellStyle name="常规 10 3 2 2" xfId="3423"/>
    <cellStyle name="常规 10 3 3" xfId="3424"/>
    <cellStyle name="常规 10 4" xfId="3425"/>
    <cellStyle name="货币 2 3 2 2" xfId="3426"/>
    <cellStyle name="常规 10 4 2" xfId="3427"/>
    <cellStyle name="货币 2 3 2 2 2" xfId="3428"/>
    <cellStyle name="常规 10 5" xfId="3429"/>
    <cellStyle name="汇总 3 3 2" xfId="3430"/>
    <cellStyle name="货币 2 3 2 3" xfId="3431"/>
    <cellStyle name="常规 10 6" xfId="3432"/>
    <cellStyle name="货币 2 3 2 4" xfId="3433"/>
    <cellStyle name="警告文本 3 3 2" xfId="3434"/>
    <cellStyle name="常规 10_2015财政决算公开" xfId="3435"/>
    <cellStyle name="常规 2 4 2 2 3 2" xfId="3436"/>
    <cellStyle name="常规 11" xfId="3437"/>
    <cellStyle name="常规 11 2 2 2 2" xfId="3438"/>
    <cellStyle name="常规 11 2 2 3" xfId="3439"/>
    <cellStyle name="货币 4 7 2" xfId="3440"/>
    <cellStyle name="常规 11_报 预算   行政政法处(1)" xfId="3441"/>
    <cellStyle name="常规 12" xfId="3442"/>
    <cellStyle name="好 4 2" xfId="3443"/>
    <cellStyle name="常规 12 2 2 2 2 2" xfId="3444"/>
    <cellStyle name="常规 12 2 2 2_2015财政决算公开" xfId="3445"/>
    <cellStyle name="常规 69" xfId="3446"/>
    <cellStyle name="常规 74" xfId="3447"/>
    <cellStyle name="检查单元格 2 3 5" xfId="3448"/>
    <cellStyle name="常规 12 2 2 3" xfId="3449"/>
    <cellStyle name="常规 12 2 2 3 2" xfId="3450"/>
    <cellStyle name="常规 12 2 2 4" xfId="3451"/>
    <cellStyle name="常规 12 2 2 5" xfId="3452"/>
    <cellStyle name="常规 12 2 3 3" xfId="3453"/>
    <cellStyle name="常规 12 2 3_2015财政决算公开" xfId="3454"/>
    <cellStyle name="常规 12 2 4 2" xfId="3455"/>
    <cellStyle name="常规 12 4 2 2" xfId="3456"/>
    <cellStyle name="常规 12 4 3" xfId="3457"/>
    <cellStyle name="常规 12 4_2015财政决算公开" xfId="3458"/>
    <cellStyle name="常规 2 3 2 3 3" xfId="3459"/>
    <cellStyle name="常规 12 7" xfId="3460"/>
    <cellStyle name="货币 2 3 4 5" xfId="3461"/>
    <cellStyle name="常规 12_2015财政决算公开" xfId="3462"/>
    <cellStyle name="常规 13" xfId="3463"/>
    <cellStyle name="好 4 3" xfId="3464"/>
    <cellStyle name="常规 13 2 2 3" xfId="3465"/>
    <cellStyle name="常规 2 2 2 2 3 2 2" xfId="3466"/>
    <cellStyle name="货币 2 2 9 2" xfId="3467"/>
    <cellStyle name="常规 13 2 2_2015财政决算公开" xfId="3468"/>
    <cellStyle name="常规 14 2" xfId="3469"/>
    <cellStyle name="常规 14 2 2" xfId="3470"/>
    <cellStyle name="常规 14 3" xfId="3471"/>
    <cellStyle name="常规 14 3 2" xfId="3472"/>
    <cellStyle name="常规 14 4" xfId="3473"/>
    <cellStyle name="货币 2 3 6 2" xfId="3474"/>
    <cellStyle name="常规 14 4 2" xfId="3475"/>
    <cellStyle name="常规 14_2015财政决算公开" xfId="3476"/>
    <cellStyle name="常规 15_2015财政决算公开" xfId="3477"/>
    <cellStyle name="常规 2 3 2 2 5 2" xfId="3478"/>
    <cellStyle name="常规 16_2015财政决算公开" xfId="3479"/>
    <cellStyle name="常规 17 2 2" xfId="3480"/>
    <cellStyle name="常规 22 2 2" xfId="3481"/>
    <cellStyle name="常规 19" xfId="3482"/>
    <cellStyle name="常规 24" xfId="3483"/>
    <cellStyle name="常规 19 2" xfId="3484"/>
    <cellStyle name="常规 24 2" xfId="3485"/>
    <cellStyle name="常规 19 2 2" xfId="3486"/>
    <cellStyle name="常规 24 2 2" xfId="3487"/>
    <cellStyle name="常规 19_2015财政决算公开" xfId="3488"/>
    <cellStyle name="常规 2" xfId="3489"/>
    <cellStyle name="常规 2 10" xfId="3490"/>
    <cellStyle name="常规 2 2 2 6 3" xfId="3491"/>
    <cellStyle name="货币 4 2 4 3 2" xfId="3492"/>
    <cellStyle name="常规 2 11" xfId="3493"/>
    <cellStyle name="常规 2 2 2 6 4" xfId="3494"/>
    <cellStyle name="常规 2 2 10" xfId="3495"/>
    <cellStyle name="输出 2 3 4" xfId="3496"/>
    <cellStyle name="常规 2 2 2" xfId="3497"/>
    <cellStyle name="常规 2 4 3 5" xfId="3498"/>
    <cellStyle name="常规 2 2 2 10" xfId="3499"/>
    <cellStyle name="常规 2 2 2 2" xfId="3500"/>
    <cellStyle name="常规 2 4 3 5 2" xfId="3501"/>
    <cellStyle name="常规 2 2 2 2 2 2 2" xfId="3502"/>
    <cellStyle name="常规 2 2 2 2 2 3" xfId="3503"/>
    <cellStyle name="常规 2 2 2 2 2 3 2" xfId="3504"/>
    <cellStyle name="常规 2 3 2 2 6" xfId="3505"/>
    <cellStyle name="常规 2 2 2 2 2 4 2" xfId="3506"/>
    <cellStyle name="常规 2 2 2 2 2 5" xfId="3507"/>
    <cellStyle name="常规 2 2 2 2 2_2015财政决算公开" xfId="3508"/>
    <cellStyle name="常规 2 2 2 2 3" xfId="3509"/>
    <cellStyle name="常规 2 2 2 2 3 2" xfId="3510"/>
    <cellStyle name="货币 2 2 9" xfId="3511"/>
    <cellStyle name="常规 2 2 2 2 3 3" xfId="3512"/>
    <cellStyle name="常规 2 2 2 2 3 3 2" xfId="3513"/>
    <cellStyle name="常规 2 2 2 2 3 4" xfId="3514"/>
    <cellStyle name="常规 2 2 2 2 4 2" xfId="3515"/>
    <cellStyle name="常规 2 2 2 2 4 2 2" xfId="3516"/>
    <cellStyle name="常规 2 2 2 2 4 3 2" xfId="3517"/>
    <cellStyle name="常规 2 2 2 2 4 4" xfId="3518"/>
    <cellStyle name="常规 2 2 2 2 4 4 2" xfId="3519"/>
    <cellStyle name="常规 2 2 2 2 4 5" xfId="3520"/>
    <cellStyle name="常规 2 2 2 2 6" xfId="3521"/>
    <cellStyle name="常规 2 2 2 2 7" xfId="3522"/>
    <cellStyle name="常规 2 2 2 2 8" xfId="3523"/>
    <cellStyle name="常规 2 2 2 3" xfId="3524"/>
    <cellStyle name="常规 2 2 2 3 2" xfId="3525"/>
    <cellStyle name="常规 2 2 2 3 2 2" xfId="3526"/>
    <cellStyle name="常规 2 2 2 3 3" xfId="3527"/>
    <cellStyle name="常规 2 2 2 3 3 2" xfId="3528"/>
    <cellStyle name="常规 2 2 2 3 4" xfId="3529"/>
    <cellStyle name="货币 4 5 2 2" xfId="3530"/>
    <cellStyle name="常规 2 2 2 3 4 2" xfId="3531"/>
    <cellStyle name="常规 2 2 2 3_2015财政决算公开" xfId="3532"/>
    <cellStyle name="常规 2 2 2 4 4" xfId="3533"/>
    <cellStyle name="货币 4 5 3 2" xfId="3534"/>
    <cellStyle name="常规 2 2 2 4 4 2" xfId="3535"/>
    <cellStyle name="输出 3 2 2 3" xfId="3536"/>
    <cellStyle name="常规 2 2 2 5 2 2" xfId="3537"/>
    <cellStyle name="常规 2 2 2 5 3" xfId="3538"/>
    <cellStyle name="货币 4 2 4 2 2" xfId="3539"/>
    <cellStyle name="常规 2 2 2 5 4" xfId="3540"/>
    <cellStyle name="常规 2 2 2 6 2" xfId="3541"/>
    <cellStyle name="常规 2 2 2 6 2 2" xfId="3542"/>
    <cellStyle name="常规 2 2 2 6 3 2" xfId="3543"/>
    <cellStyle name="常规 2 2 2 6 4 2" xfId="3544"/>
    <cellStyle name="常规 3 2 2 3" xfId="3545"/>
    <cellStyle name="常规 2 2 2 6 5" xfId="3546"/>
    <cellStyle name="常规 2 2 2 6_2015财政决算公开" xfId="3547"/>
    <cellStyle name="货币 3 4 3" xfId="3548"/>
    <cellStyle name="常规 2 2 2 7 2" xfId="3549"/>
    <cellStyle name="输出 2 3 5" xfId="3550"/>
    <cellStyle name="常规 2 2 3" xfId="3551"/>
    <cellStyle name="常规 2 2 3 4 2 2" xfId="3552"/>
    <cellStyle name="常规 2 4 3 6" xfId="3553"/>
    <cellStyle name="常规 2 2 3 2" xfId="3554"/>
    <cellStyle name="常规 2 2 3 2 2" xfId="3555"/>
    <cellStyle name="常规 2 2 3 2 3" xfId="3556"/>
    <cellStyle name="常规 2 2 3 2 3 2" xfId="3557"/>
    <cellStyle name="常规 2 2 3 2 4 2" xfId="3558"/>
    <cellStyle name="常规 2 2 3 3" xfId="3559"/>
    <cellStyle name="常规 2 2 3 3 2" xfId="3560"/>
    <cellStyle name="常规 2 2 3 3 2 2" xfId="3561"/>
    <cellStyle name="常规 2 3 3 6" xfId="3562"/>
    <cellStyle name="常规 2 2 3 3 3" xfId="3563"/>
    <cellStyle name="常规 2 2 3 3 3 2" xfId="3564"/>
    <cellStyle name="常规 2 3 4 6" xfId="3565"/>
    <cellStyle name="常规 2 2 3 3 4" xfId="3566"/>
    <cellStyle name="货币 4 6 2 2" xfId="3567"/>
    <cellStyle name="常规 2 2 3 4 3" xfId="3568"/>
    <cellStyle name="常规 2 2 3 4 3 2" xfId="3569"/>
    <cellStyle name="常规 2 3 3" xfId="3570"/>
    <cellStyle name="常规 2 4 4 6" xfId="3571"/>
    <cellStyle name="常规 2 2 3 5 2" xfId="3572"/>
    <cellStyle name="常规 2 2 3 6 2" xfId="3573"/>
    <cellStyle name="常规 2 2 3 7" xfId="3574"/>
    <cellStyle name="常规 2 2 4" xfId="3575"/>
    <cellStyle name="常规 2 4 3 7" xfId="3576"/>
    <cellStyle name="常规 2 2 4 2" xfId="3577"/>
    <cellStyle name="常规 2 2 4 2 2" xfId="3578"/>
    <cellStyle name="常规 2 2 4 3" xfId="3579"/>
    <cellStyle name="常规 2 2 4 3 2" xfId="3580"/>
    <cellStyle name="常规 2 2 4 4 2" xfId="3581"/>
    <cellStyle name="常规 2 2 4 5" xfId="3582"/>
    <cellStyle name="常规 2 2 5" xfId="3583"/>
    <cellStyle name="常规 2 2 5 2" xfId="3584"/>
    <cellStyle name="常规 2 2 5 2 2" xfId="3585"/>
    <cellStyle name="常规 2 2 5 3" xfId="3586"/>
    <cellStyle name="常规 2 2 5 3 2" xfId="3587"/>
    <cellStyle name="常规 2 2 5 4" xfId="3588"/>
    <cellStyle name="常规 2 2 5 4 2" xfId="3589"/>
    <cellStyle name="常规 2 2 5 5" xfId="3590"/>
    <cellStyle name="常规 2 2 7 3 2" xfId="3591"/>
    <cellStyle name="汇总 4 2" xfId="3592"/>
    <cellStyle name="常规 2 2 9 2" xfId="3593"/>
    <cellStyle name="常规 2 3 11" xfId="3594"/>
    <cellStyle name="常规 2 3 2" xfId="3595"/>
    <cellStyle name="常规 2 4 4 5" xfId="3596"/>
    <cellStyle name="常规 2 3 2 2" xfId="3597"/>
    <cellStyle name="常规 2 3 2 2 2" xfId="3598"/>
    <cellStyle name="常规 2 3 2 2 2 2" xfId="3599"/>
    <cellStyle name="常规 2 3 2 2 3" xfId="3600"/>
    <cellStyle name="常规 2 3 2 2 3 2" xfId="3601"/>
    <cellStyle name="常规 2 3 2 2 4 2" xfId="3602"/>
    <cellStyle name="常规 2 3 2 2 7" xfId="3603"/>
    <cellStyle name="常规 2 3 2 3" xfId="3604"/>
    <cellStyle name="常规_本级" xfId="3605"/>
    <cellStyle name="常规 2 3 2 3 2" xfId="3606"/>
    <cellStyle name="常规 2 3 2 3 2 2" xfId="3607"/>
    <cellStyle name="常规 2 3 2 3 4" xfId="3608"/>
    <cellStyle name="常规 2 3 2 4 2 2" xfId="3609"/>
    <cellStyle name="常规 2 3 2 4 3" xfId="3610"/>
    <cellStyle name="常规 2 3 2 4 3 2" xfId="3611"/>
    <cellStyle name="常规 2 3 2 4 4" xfId="3612"/>
    <cellStyle name="常规 2 3 2 4 4 2" xfId="3613"/>
    <cellStyle name="常规 2 3 2 5 2" xfId="3614"/>
    <cellStyle name="常规 2 3 2 6" xfId="3615"/>
    <cellStyle name="常规 2 3 2 6 2" xfId="3616"/>
    <cellStyle name="常规 2 3 2 7" xfId="3617"/>
    <cellStyle name="常规 2 3 2 7 2" xfId="3618"/>
    <cellStyle name="常规 2 3 2 8" xfId="3619"/>
    <cellStyle name="常规 2 3 3 2 2" xfId="3620"/>
    <cellStyle name="常规 2 3 3 3" xfId="3621"/>
    <cellStyle name="常规 2 3 3 3 2" xfId="3622"/>
    <cellStyle name="常规 2 3 3 5" xfId="3623"/>
    <cellStyle name="常规 2 3 3 5 2" xfId="3624"/>
    <cellStyle name="常规 2 3 3 7" xfId="3625"/>
    <cellStyle name="常规 2 3 4" xfId="3626"/>
    <cellStyle name="常规 2 3 4 2" xfId="3627"/>
    <cellStyle name="常规 2 3 4 3" xfId="3628"/>
    <cellStyle name="常规 2 3 4 4" xfId="3629"/>
    <cellStyle name="常规 2 3 4 5" xfId="3630"/>
    <cellStyle name="常规 2 3 5 4" xfId="3631"/>
    <cellStyle name="常规 2 4" xfId="3632"/>
    <cellStyle name="常规 2 4 10 2" xfId="3633"/>
    <cellStyle name="常规 2 4 11" xfId="3634"/>
    <cellStyle name="常规 2 4 2" xfId="3635"/>
    <cellStyle name="常规 2 4 2 2" xfId="3636"/>
    <cellStyle name="常规 2 4 2 2 2" xfId="3637"/>
    <cellStyle name="常规 2 4 2 2 2 2" xfId="3638"/>
    <cellStyle name="常规 2 4 2 2 3" xfId="3639"/>
    <cellStyle name="常规 2 4 2 2 4" xfId="3640"/>
    <cellStyle name="常规 2 4 2 2 5 2" xfId="3641"/>
    <cellStyle name="常规 2 4 2 2 6" xfId="3642"/>
    <cellStyle name="常规 2 4 2 2 7" xfId="3643"/>
    <cellStyle name="常规 2 4 2 3" xfId="3644"/>
    <cellStyle name="常规 2 4 2 3 2 2" xfId="3645"/>
    <cellStyle name="输出 2 2 2 2 2" xfId="3646"/>
    <cellStyle name="常规 7 2 3 3" xfId="3647"/>
    <cellStyle name="常规 2 4 2 3 3 2" xfId="3648"/>
    <cellStyle name="常规 2 4 2 3 4" xfId="3649"/>
    <cellStyle name="常规 2 4 2 3 5" xfId="3650"/>
    <cellStyle name="常规 2 4 2 6" xfId="3651"/>
    <cellStyle name="常规 2 4 2 7" xfId="3652"/>
    <cellStyle name="常规 2 4 3 2 2" xfId="3653"/>
    <cellStyle name="常规 2 4 3 3" xfId="3654"/>
    <cellStyle name="常规 2 4 3 3 2" xfId="3655"/>
    <cellStyle name="常规 2 4 3 4 2" xfId="3656"/>
    <cellStyle name="常规 2 4 4 2" xfId="3657"/>
    <cellStyle name="常规 2 4 4 2 2" xfId="3658"/>
    <cellStyle name="常规 2 4 4 3" xfId="3659"/>
    <cellStyle name="常规 2 4 4 3 2" xfId="3660"/>
    <cellStyle name="常规 2 4 4 4" xfId="3661"/>
    <cellStyle name="常规 2 4 4 4 2" xfId="3662"/>
    <cellStyle name="常规 2 4 5 3" xfId="3663"/>
    <cellStyle name="常规 2 4 5 4" xfId="3664"/>
    <cellStyle name="小数 5" xfId="3665"/>
    <cellStyle name="常规 2 5 2 3" xfId="3666"/>
    <cellStyle name="检查单元格 7" xfId="3667"/>
    <cellStyle name="常规 2 5 2 5" xfId="3668"/>
    <cellStyle name="检查单元格 9" xfId="3669"/>
    <cellStyle name="常规 2 5 3 2" xfId="3670"/>
    <cellStyle name="常规 2 5 3 3" xfId="3671"/>
    <cellStyle name="常规 2 5 4 2" xfId="3672"/>
    <cellStyle name="常规 2 5 4 3" xfId="3673"/>
    <cellStyle name="常规 2 6" xfId="3674"/>
    <cellStyle name="常规 2 6 2" xfId="3675"/>
    <cellStyle name="常规 2 6 2 2" xfId="3676"/>
    <cellStyle name="常规 2 6 4" xfId="3677"/>
    <cellStyle name="货币 2 2 3 3 2" xfId="3678"/>
    <cellStyle name="常规 2 7" xfId="3679"/>
    <cellStyle name="常规 2 7 3" xfId="3680"/>
    <cellStyle name="输入 2" xfId="3681"/>
    <cellStyle name="常规 2 8" xfId="3682"/>
    <cellStyle name="输入 2 2" xfId="3683"/>
    <cellStyle name="常规 2 8 2" xfId="3684"/>
    <cellStyle name="常规 27 2 2" xfId="3685"/>
    <cellStyle name="常规 27 3" xfId="3686"/>
    <cellStyle name="常规 29" xfId="3687"/>
    <cellStyle name="常规 34" xfId="3688"/>
    <cellStyle name="常规 29 2" xfId="3689"/>
    <cellStyle name="常规 3" xfId="3690"/>
    <cellStyle name="常规 3 10" xfId="3691"/>
    <cellStyle name="常规 3 11" xfId="3692"/>
    <cellStyle name="常规 3 2" xfId="3693"/>
    <cellStyle name="常规 3 2 2 2" xfId="3694"/>
    <cellStyle name="常规 3 2 2 2 2" xfId="3695"/>
    <cellStyle name="常规 3 2 2 3 2" xfId="3696"/>
    <cellStyle name="常规 3 2 2 6" xfId="3697"/>
    <cellStyle name="常规 3 2 2 6 2" xfId="3698"/>
    <cellStyle name="常规 3 2 3 2" xfId="3699"/>
    <cellStyle name="常规 3 2 3 3" xfId="3700"/>
    <cellStyle name="常规 3 2 4" xfId="3701"/>
    <cellStyle name="常规 3 2 4 3" xfId="3702"/>
    <cellStyle name="常规 3 2 4 3 2" xfId="3703"/>
    <cellStyle name="常规 3 2 4 4" xfId="3704"/>
    <cellStyle name="常规 3 2 4 4 2" xfId="3705"/>
    <cellStyle name="常规 3 3" xfId="3706"/>
    <cellStyle name="常规 3 3 2" xfId="3707"/>
    <cellStyle name="常规 3 3 3" xfId="3708"/>
    <cellStyle name="常规 3 3 4" xfId="3709"/>
    <cellStyle name="好 3 2 2 2" xfId="3710"/>
    <cellStyle name="常规 3 4 2 2" xfId="3711"/>
    <cellStyle name="汇总 2 3 4" xfId="3712"/>
    <cellStyle name="货币 2 2 2 5" xfId="3713"/>
    <cellStyle name="常规 3 4 3 2" xfId="3714"/>
    <cellStyle name="货币 2 2 3 5" xfId="3715"/>
    <cellStyle name="常规 3 4 4" xfId="3716"/>
    <cellStyle name="好 3 2 3 2" xfId="3717"/>
    <cellStyle name="常规 3 5" xfId="3718"/>
    <cellStyle name="常规 3 5 3" xfId="3719"/>
    <cellStyle name="常规 3 5 3 2" xfId="3720"/>
    <cellStyle name="常规 3 5 4" xfId="3721"/>
    <cellStyle name="货币 2 2 4 2 2" xfId="3722"/>
    <cellStyle name="常规 3 6 2 2" xfId="3723"/>
    <cellStyle name="常规 3 6 3" xfId="3724"/>
    <cellStyle name="常规 3 6 3 2" xfId="3725"/>
    <cellStyle name="常规 3 6 4" xfId="3726"/>
    <cellStyle name="货币 2 2 4 3 2" xfId="3727"/>
    <cellStyle name="常规 3 6 5" xfId="3728"/>
    <cellStyle name="常规 3 7" xfId="3729"/>
    <cellStyle name="常规 3 7 2" xfId="3730"/>
    <cellStyle name="常规 3 7 2 2" xfId="3731"/>
    <cellStyle name="常规 3 7 3 2" xfId="3732"/>
    <cellStyle name="常规 3 7 4" xfId="3733"/>
    <cellStyle name="货币 2 2 4 4 2" xfId="3734"/>
    <cellStyle name="常规 3 8" xfId="3735"/>
    <cellStyle name="好 2 2 2 2 2" xfId="3736"/>
    <cellStyle name="常规 3 8 2" xfId="3737"/>
    <cellStyle name="常规 3 9 2" xfId="3738"/>
    <cellStyle name="常规 3_收入总表2" xfId="3739"/>
    <cellStyle name="常规 4" xfId="3740"/>
    <cellStyle name="常规 4 2" xfId="3741"/>
    <cellStyle name="常规 4 2 10" xfId="3742"/>
    <cellStyle name="常规 4 2 11" xfId="3743"/>
    <cellStyle name="常规 4 2 2" xfId="3744"/>
    <cellStyle name="常规 4 4" xfId="3745"/>
    <cellStyle name="常规 4 2 2 2" xfId="3746"/>
    <cellStyle name="常规 4 4 2" xfId="3747"/>
    <cellStyle name="常规 6 4" xfId="3748"/>
    <cellStyle name="常规 4 2 2 2 2" xfId="3749"/>
    <cellStyle name="常规 6 4 2" xfId="3750"/>
    <cellStyle name="货币 3 2 2 5" xfId="3751"/>
    <cellStyle name="常规 4 2 2 2 3" xfId="3752"/>
    <cellStyle name="常规 6 4 3" xfId="3753"/>
    <cellStyle name="常规 4 2 2 2 5" xfId="3754"/>
    <cellStyle name="常规 4 2 2 2 6" xfId="3755"/>
    <cellStyle name="常规 4 2 2 3 2" xfId="3756"/>
    <cellStyle name="警告文本 2" xfId="3757"/>
    <cellStyle name="霓付 [0]_laroux" xfId="3758"/>
    <cellStyle name="常规 4 2 2 3 3" xfId="3759"/>
    <cellStyle name="警告文本 3" xfId="3760"/>
    <cellStyle name="常规 4 2 2 3 3 2" xfId="3761"/>
    <cellStyle name="警告文本 3 2" xfId="3762"/>
    <cellStyle name="常规 4 2 2 3 4" xfId="3763"/>
    <cellStyle name="警告文本 4" xfId="3764"/>
    <cellStyle name="常规 4 2 2 4 3 2" xfId="3765"/>
    <cellStyle name="常规 4 2 2 4 4" xfId="3766"/>
    <cellStyle name="常规 4 2 2 4 5" xfId="3767"/>
    <cellStyle name="常规 4 2 2 6 2" xfId="3768"/>
    <cellStyle name="常规 4 2 2 7 2" xfId="3769"/>
    <cellStyle name="常规 4 2 3" xfId="3770"/>
    <cellStyle name="常规 4 5" xfId="3771"/>
    <cellStyle name="常规 4 2 3 2" xfId="3772"/>
    <cellStyle name="常规 4 5 2" xfId="3773"/>
    <cellStyle name="常规 7 4" xfId="3774"/>
    <cellStyle name="常规 4 2 3 3" xfId="3775"/>
    <cellStyle name="常规 4 5 3" xfId="3776"/>
    <cellStyle name="常规 7 5" xfId="3777"/>
    <cellStyle name="常规 4 2 4" xfId="3778"/>
    <cellStyle name="常规 4 6" xfId="3779"/>
    <cellStyle name="常规 4 2 4 3" xfId="3780"/>
    <cellStyle name="常规 4 6 3" xfId="3781"/>
    <cellStyle name="常规 8 5" xfId="3782"/>
    <cellStyle name="常规 4 2 4 3 2" xfId="3783"/>
    <cellStyle name="常规 4 2 4 4 2" xfId="3784"/>
    <cellStyle name="常规 4 2 4 5" xfId="3785"/>
    <cellStyle name="常规 4 2 5" xfId="3786"/>
    <cellStyle name="常规 4 7" xfId="3787"/>
    <cellStyle name="常规 4 2 8" xfId="3788"/>
    <cellStyle name="常规 4 3" xfId="3789"/>
    <cellStyle name="常规 4 3 2 2" xfId="3790"/>
    <cellStyle name="常规 5 4 2" xfId="3791"/>
    <cellStyle name="常规 4 3 2 3" xfId="3792"/>
    <cellStyle name="常规 5 4 3" xfId="3793"/>
    <cellStyle name="常规 4 3 3" xfId="3794"/>
    <cellStyle name="常规 5 5" xfId="3795"/>
    <cellStyle name="常规 4 3 3 2" xfId="3796"/>
    <cellStyle name="常规 5 5 2" xfId="3797"/>
    <cellStyle name="常规 45 2" xfId="3798"/>
    <cellStyle name="常规 50 2" xfId="3799"/>
    <cellStyle name="常规 46" xfId="3800"/>
    <cellStyle name="常规 51" xfId="3801"/>
    <cellStyle name="常规 47" xfId="3802"/>
    <cellStyle name="常规 52" xfId="3803"/>
    <cellStyle name="常规 48 2" xfId="3804"/>
    <cellStyle name="常规 49 2" xfId="3805"/>
    <cellStyle name="常规 5" xfId="3806"/>
    <cellStyle name="常规 5 10" xfId="3807"/>
    <cellStyle name="常规 5 2" xfId="3808"/>
    <cellStyle name="常规 5 2 2" xfId="3809"/>
    <cellStyle name="常规 5 2 2 2" xfId="3810"/>
    <cellStyle name="常规 5 2 2 3" xfId="3811"/>
    <cellStyle name="常规 5 2 3" xfId="3812"/>
    <cellStyle name="常规 5 2 3 2" xfId="3813"/>
    <cellStyle name="常规 5 2 3 3" xfId="3814"/>
    <cellStyle name="常规 5 2 3 5" xfId="3815"/>
    <cellStyle name="常规 5 2 4" xfId="3816"/>
    <cellStyle name="常规 5 2 4 2" xfId="3817"/>
    <cellStyle name="常规 5 2 4 3" xfId="3818"/>
    <cellStyle name="常规 5 2 4 3 2" xfId="3819"/>
    <cellStyle name="常规 5 2 4 4 2" xfId="3820"/>
    <cellStyle name="检查单元格 2 2" xfId="3821"/>
    <cellStyle name="常规 5 2 4 5" xfId="3822"/>
    <cellStyle name="强调文字颜色 5 3 2 3 2" xfId="3823"/>
    <cellStyle name="检查单元格 3" xfId="3824"/>
    <cellStyle name="常规 5 2 5" xfId="3825"/>
    <cellStyle name="常规 5 2 5 2" xfId="3826"/>
    <cellStyle name="常规 5 2 6" xfId="3827"/>
    <cellStyle name="常规 5 2 6 2" xfId="3828"/>
    <cellStyle name="常规 5 2 7" xfId="3829"/>
    <cellStyle name="常规 5 2 7 2" xfId="3830"/>
    <cellStyle name="常规 5 2 8" xfId="3831"/>
    <cellStyle name="常规 5 3" xfId="3832"/>
    <cellStyle name="常规 5 3 2" xfId="3833"/>
    <cellStyle name="常规 5 3 2 2" xfId="3834"/>
    <cellStyle name="常规 5 3 3" xfId="3835"/>
    <cellStyle name="常规 5 3 3 2" xfId="3836"/>
    <cellStyle name="常规 5 4 2 2" xfId="3837"/>
    <cellStyle name="货币 4 2 2 5" xfId="3838"/>
    <cellStyle name="常规 5 4 3 2" xfId="3839"/>
    <cellStyle name="常规 5 4 6" xfId="3840"/>
    <cellStyle name="常规 5 5 3" xfId="3841"/>
    <cellStyle name="常规 5 5 3 2" xfId="3842"/>
    <cellStyle name="常规 5 6 4" xfId="3843"/>
    <cellStyle name="货币 2 2 6 3 2" xfId="3844"/>
    <cellStyle name="常规 5 6 5" xfId="3845"/>
    <cellStyle name="千位分隔 4 2 3 2 2" xfId="3846"/>
    <cellStyle name="常规 5 8 2" xfId="3847"/>
    <cellStyle name="好_全国友协2010年度中央部门决算（草案）" xfId="3848"/>
    <cellStyle name="千位分隔 4 2 3 3 2" xfId="3849"/>
    <cellStyle name="常规 5 9 2" xfId="3850"/>
    <cellStyle name="常规 55" xfId="3851"/>
    <cellStyle name="常规 60" xfId="3852"/>
    <cellStyle name="后继超级链接 2" xfId="3853"/>
    <cellStyle name="常规 56" xfId="3854"/>
    <cellStyle name="常规 61" xfId="3855"/>
    <cellStyle name="后继超级链接 3" xfId="3856"/>
    <cellStyle name="常规 59" xfId="3857"/>
    <cellStyle name="常规 64" xfId="3858"/>
    <cellStyle name="好 5 4" xfId="3859"/>
    <cellStyle name="常规 6" xfId="3860"/>
    <cellStyle name="常规 6 2" xfId="3861"/>
    <cellStyle name="常规 6 2 2" xfId="3862"/>
    <cellStyle name="常规 6 2 2 2" xfId="3863"/>
    <cellStyle name="千位分隔 4 4 4" xfId="3864"/>
    <cellStyle name="常规 6 2 2 2 2" xfId="3865"/>
    <cellStyle name="常规 6 2 2 3" xfId="3866"/>
    <cellStyle name="常规 6 2 3" xfId="3867"/>
    <cellStyle name="常规 6 2 3 2" xfId="3868"/>
    <cellStyle name="常规 6 2 3 3" xfId="3869"/>
    <cellStyle name="常规 6 2 4" xfId="3870"/>
    <cellStyle name="常规 6 2 5" xfId="3871"/>
    <cellStyle name="常规 6 3" xfId="3872"/>
    <cellStyle name="常规 6 3 2" xfId="3873"/>
    <cellStyle name="常规 6 3 2 2" xfId="3874"/>
    <cellStyle name="常规 7" xfId="3875"/>
    <cellStyle name="常规 7 2" xfId="3876"/>
    <cellStyle name="常规 79" xfId="3877"/>
    <cellStyle name="常规 8" xfId="3878"/>
    <cellStyle name="常规 8 2" xfId="3879"/>
    <cellStyle name="链接单元格 7" xfId="3880"/>
    <cellStyle name="常规 8 2 2 3" xfId="3881"/>
    <cellStyle name="常规 8 2 3 2" xfId="3882"/>
    <cellStyle name="货币 2 7 4 2" xfId="3883"/>
    <cellStyle name="常规 8 2 4" xfId="3884"/>
    <cellStyle name="货币 2 7 5" xfId="3885"/>
    <cellStyle name="常规 8 2 5" xfId="3886"/>
    <cellStyle name="常规 8 3 2 2" xfId="3887"/>
    <cellStyle name="计算 3 4" xfId="3888"/>
    <cellStyle name="常规 9" xfId="3889"/>
    <cellStyle name="常规_2002年全省财政基金预算收入计划表 2 2 2" xfId="3890"/>
    <cellStyle name="常规_2007年云南省向人大报送政府收支预算表格式编制过程表" xfId="3891"/>
    <cellStyle name="常规_B12福建省6月决算 2" xfId="3892"/>
    <cellStyle name="常规_报2005预计_福建省2007年预算执行情况表新" xfId="3893"/>
    <cellStyle name="常规_省级基金表样 2" xfId="3894"/>
    <cellStyle name="常规_新科目分析表样" xfId="3895"/>
    <cellStyle name="超级链接 2" xfId="3896"/>
    <cellStyle name="超级链接 2 2" xfId="3897"/>
    <cellStyle name="超级链接 2 2 2" xfId="3898"/>
    <cellStyle name="超级链接 2 2 3" xfId="3899"/>
    <cellStyle name="超级链接 2 3" xfId="3900"/>
    <cellStyle name="超级链接 2 3 2" xfId="3901"/>
    <cellStyle name="超级链接 3" xfId="3902"/>
    <cellStyle name="超级链接 3 2" xfId="3903"/>
    <cellStyle name="超级链接 3 2 2" xfId="3904"/>
    <cellStyle name="超级链接 3 3" xfId="3905"/>
    <cellStyle name="好 2 2" xfId="3906"/>
    <cellStyle name="好 2 2 2" xfId="3907"/>
    <cellStyle name="好 2 2 3" xfId="3908"/>
    <cellStyle name="好 2 2 3 2" xfId="3909"/>
    <cellStyle name="好 2 2 4" xfId="3910"/>
    <cellStyle name="好 3" xfId="3911"/>
    <cellStyle name="好 3 2" xfId="3912"/>
    <cellStyle name="好 3 2 2" xfId="3913"/>
    <cellStyle name="好 3 2 3" xfId="3914"/>
    <cellStyle name="好 3 2 4" xfId="3915"/>
    <cellStyle name="货币 2 2 4 2" xfId="3916"/>
    <cellStyle name="链接单元格 2 3 2" xfId="3917"/>
    <cellStyle name="好_5.中央部门决算（草案)-1" xfId="3918"/>
    <cellStyle name="后继超级链接 2 2" xfId="3919"/>
    <cellStyle name="后继超级链接 2 2 2" xfId="3920"/>
    <cellStyle name="后继超级链接 2 2 2 2" xfId="3921"/>
    <cellStyle name="后继超级链接 2 2 3" xfId="3922"/>
    <cellStyle name="后继超级链接 2 3 2" xfId="3923"/>
    <cellStyle name="后继超级链接 2 4" xfId="3924"/>
    <cellStyle name="货币 2 4 2 2" xfId="3925"/>
    <cellStyle name="汇总 2" xfId="3926"/>
    <cellStyle name="汇总 2 2" xfId="3927"/>
    <cellStyle name="汇总 2 2 2" xfId="3928"/>
    <cellStyle name="汇总 2 3" xfId="3929"/>
    <cellStyle name="汇总 2 3 2" xfId="3930"/>
    <cellStyle name="货币 2 2 2 3" xfId="3931"/>
    <cellStyle name="汇总 2 3 3" xfId="3932"/>
    <cellStyle name="货币 2 2 2 4" xfId="3933"/>
    <cellStyle name="警告文本 2 3 2" xfId="3934"/>
    <cellStyle name="汇总 3 2 2" xfId="3935"/>
    <cellStyle name="汇总 3 2 3" xfId="3936"/>
    <cellStyle name="警告文本 3 2 2" xfId="3937"/>
    <cellStyle name="汇总 3 3" xfId="3938"/>
    <cellStyle name="汇总 4 2 2" xfId="3939"/>
    <cellStyle name="货币 2 10" xfId="3940"/>
    <cellStyle name="货币 2 2" xfId="3941"/>
    <cellStyle name="货币 2 2 2 2" xfId="3942"/>
    <cellStyle name="货币 2 2 2 2 2" xfId="3943"/>
    <cellStyle name="货币 2 2 2 2 2 2" xfId="3944"/>
    <cellStyle name="货币 2 2 2 2 3" xfId="3945"/>
    <cellStyle name="货币 2 2 2 2 3 2" xfId="3946"/>
    <cellStyle name="货币 2 2 2 2 4" xfId="3947"/>
    <cellStyle name="货币 2 2 2 2 4 2" xfId="3948"/>
    <cellStyle name="货币 2 2 2 2 5" xfId="3949"/>
    <cellStyle name="货币 2 2 2 3 2 2" xfId="3950"/>
    <cellStyle name="货币 2 2 2 3 3" xfId="3951"/>
    <cellStyle name="货币 2 2 2 3 3 2" xfId="3952"/>
    <cellStyle name="货币 2 2 2 3 4" xfId="3953"/>
    <cellStyle name="货币 2 2 2 4 2" xfId="3954"/>
    <cellStyle name="货币 2 2 2 4 3" xfId="3955"/>
    <cellStyle name="货币 2 2 2 4 3 2" xfId="3956"/>
    <cellStyle name="货币 2 2 2 4 4 2" xfId="3957"/>
    <cellStyle name="货币 2 2 2 5 2" xfId="3958"/>
    <cellStyle name="货币 2 2 2 6" xfId="3959"/>
    <cellStyle name="货币 2 2 2 6 2" xfId="3960"/>
    <cellStyle name="货币 2 2 3" xfId="3961"/>
    <cellStyle name="链接单元格 2 2" xfId="3962"/>
    <cellStyle name="货币 2 2 3 2" xfId="3963"/>
    <cellStyle name="链接单元格 2 2 2" xfId="3964"/>
    <cellStyle name="货币 2 2 3 4 2" xfId="3965"/>
    <cellStyle name="货币 2 2 4" xfId="3966"/>
    <cellStyle name="链接单元格 2 3" xfId="3967"/>
    <cellStyle name="货币 2 2 4 3" xfId="3968"/>
    <cellStyle name="货币 2 2 4 5" xfId="3969"/>
    <cellStyle name="货币 2 2 5" xfId="3970"/>
    <cellStyle name="链接单元格 2 4" xfId="3971"/>
    <cellStyle name="货币 2 2 6" xfId="3972"/>
    <cellStyle name="货币 2 2 6 4" xfId="3973"/>
    <cellStyle name="货币 2 2 6 4 2" xfId="3974"/>
    <cellStyle name="货币 2 2 8" xfId="3975"/>
    <cellStyle name="货币 2 3 2" xfId="3976"/>
    <cellStyle name="货币 2 3 2 4 2" xfId="3977"/>
    <cellStyle name="货币 2 3 4" xfId="3978"/>
    <cellStyle name="链接单元格 3 3" xfId="3979"/>
    <cellStyle name="货币 2 3 5" xfId="3980"/>
    <cellStyle name="链接单元格 3 4" xfId="3981"/>
    <cellStyle name="货币 2 3 7" xfId="3982"/>
    <cellStyle name="货币 2 3 8" xfId="3983"/>
    <cellStyle name="货币 2 4" xfId="3984"/>
    <cellStyle name="货币 2 4 2" xfId="3985"/>
    <cellStyle name="货币 2 4 3" xfId="3986"/>
    <cellStyle name="链接单元格 4 2" xfId="3987"/>
    <cellStyle name="货币 2 4 4" xfId="3988"/>
    <cellStyle name="链接单元格 4 3" xfId="3989"/>
    <cellStyle name="货币 2 4 5" xfId="3990"/>
    <cellStyle name="货币 2 5" xfId="3991"/>
    <cellStyle name="货币 2 5 2" xfId="3992"/>
    <cellStyle name="货币 2 5 2 2" xfId="3993"/>
    <cellStyle name="货币 2 5 3" xfId="3994"/>
    <cellStyle name="链接单元格 5 2" xfId="3995"/>
    <cellStyle name="货币 2 5 4" xfId="3996"/>
    <cellStyle name="链接单元格 5 3" xfId="3997"/>
    <cellStyle name="货币 2 5 4 2" xfId="3998"/>
    <cellStyle name="货币 2 5 5" xfId="3999"/>
    <cellStyle name="货币 2 6 2 2" xfId="4000"/>
    <cellStyle name="货币 2 6 3 2" xfId="4001"/>
    <cellStyle name="货币 2 6 4" xfId="4002"/>
    <cellStyle name="货币 2 9" xfId="4003"/>
    <cellStyle name="计算 2 3 2 2 2" xfId="4004"/>
    <cellStyle name="货币 3 10" xfId="4005"/>
    <cellStyle name="检查单元格 4 3" xfId="4006"/>
    <cellStyle name="货币 3 2" xfId="4007"/>
    <cellStyle name="输入 2 5" xfId="4008"/>
    <cellStyle name="货币 3 2 2" xfId="4009"/>
    <cellStyle name="货币 3 2 2 2" xfId="4010"/>
    <cellStyle name="货币 3 2 2 2 2" xfId="4011"/>
    <cellStyle name="货币 3 2 2 3" xfId="4012"/>
    <cellStyle name="货币 3 2 2 3 2" xfId="4013"/>
    <cellStyle name="货币 3 2 2 4" xfId="4014"/>
    <cellStyle name="货币 3 2 2 4 2" xfId="4015"/>
    <cellStyle name="货币 3 2 3" xfId="4016"/>
    <cellStyle name="货币 3 2 3 2" xfId="4017"/>
    <cellStyle name="货币 3 2 3 2 2" xfId="4018"/>
    <cellStyle name="货币 3 2 3 4" xfId="4019"/>
    <cellStyle name="货币 3 2 4" xfId="4020"/>
    <cellStyle name="货币 3 2 4 2" xfId="4021"/>
    <cellStyle name="货币 3 2 4 2 2" xfId="4022"/>
    <cellStyle name="货币 3 2 4 3" xfId="4023"/>
    <cellStyle name="货币 3 2 4 4" xfId="4024"/>
    <cellStyle name="货币 3 2 5 2" xfId="4025"/>
    <cellStyle name="货币 3 2 6" xfId="4026"/>
    <cellStyle name="货币 3 2 6 2" xfId="4027"/>
    <cellStyle name="货币 3 3" xfId="4028"/>
    <cellStyle name="输入 3 5" xfId="4029"/>
    <cellStyle name="货币 3 3 2" xfId="4030"/>
    <cellStyle name="货币 3 3 2 2" xfId="4031"/>
    <cellStyle name="货币 3 3 3" xfId="4032"/>
    <cellStyle name="货币 3 3 3 2" xfId="4033"/>
    <cellStyle name="货币 3 3 4" xfId="4034"/>
    <cellStyle name="货币 3 3 5" xfId="4035"/>
    <cellStyle name="货币 3 4" xfId="4036"/>
    <cellStyle name="货币 3 4 4" xfId="4037"/>
    <cellStyle name="货币 3 4 4 2" xfId="4038"/>
    <cellStyle name="货币 3 4 5" xfId="4039"/>
    <cellStyle name="货币 3 5" xfId="4040"/>
    <cellStyle name="货币 3 5 2" xfId="4041"/>
    <cellStyle name="货币 3 5 3" xfId="4042"/>
    <cellStyle name="货币 3 5 3 2" xfId="4043"/>
    <cellStyle name="货币 3 5 4" xfId="4044"/>
    <cellStyle name="货币 3 7" xfId="4045"/>
    <cellStyle name="注释 6" xfId="4046"/>
    <cellStyle name="货币 3 7 2" xfId="4047"/>
    <cellStyle name="货币 3 8" xfId="4048"/>
    <cellStyle name="货币 3 8 2" xfId="4049"/>
    <cellStyle name="货币 3 9" xfId="4050"/>
    <cellStyle name="货币 3 9 2" xfId="4051"/>
    <cellStyle name="货币 4 10" xfId="4052"/>
    <cellStyle name="货币 4 2" xfId="4053"/>
    <cellStyle name="货币 4 2 2" xfId="4054"/>
    <cellStyle name="货币 4 2 2 2" xfId="4055"/>
    <cellStyle name="货币 4 2 2 2 2" xfId="4056"/>
    <cellStyle name="货币 4 2 2 3 2" xfId="4057"/>
    <cellStyle name="货币 4 2 2 4 2" xfId="4058"/>
    <cellStyle name="货币 4 2 3" xfId="4059"/>
    <cellStyle name="货币 4 2 3 2" xfId="4060"/>
    <cellStyle name="货币 4 2 3 2 2" xfId="4061"/>
    <cellStyle name="货币 4 2 3 3" xfId="4062"/>
    <cellStyle name="货币 4 2 3 4" xfId="4063"/>
    <cellStyle name="货币 4 2 4 2" xfId="4064"/>
    <cellStyle name="货币 4 2 4 3" xfId="4065"/>
    <cellStyle name="货币 4 2 4 4" xfId="4066"/>
    <cellStyle name="货币 4 2 4 4 2" xfId="4067"/>
    <cellStyle name="货币 4 2 5" xfId="4068"/>
    <cellStyle name="货币 4 2 5 2" xfId="4069"/>
    <cellStyle name="货币 4 2 6" xfId="4070"/>
    <cellStyle name="货币 4 2 6 2" xfId="4071"/>
    <cellStyle name="货币 4 2 7" xfId="4072"/>
    <cellStyle name="货币 4 3" xfId="4073"/>
    <cellStyle name="货币 4 3 2" xfId="4074"/>
    <cellStyle name="货币 4 3 2 2" xfId="4075"/>
    <cellStyle name="货币 4 3 3" xfId="4076"/>
    <cellStyle name="货币 4 3 3 2" xfId="4077"/>
    <cellStyle name="货币 4 3 4" xfId="4078"/>
    <cellStyle name="货币 4 3 4 2" xfId="4079"/>
    <cellStyle name="货币 4 3 5" xfId="4080"/>
    <cellStyle name="货币 4 4" xfId="4081"/>
    <cellStyle name="货币 4 4 2" xfId="4082"/>
    <cellStyle name="货币 4 4 2 2" xfId="4083"/>
    <cellStyle name="货币 4 4 3 2" xfId="4084"/>
    <cellStyle name="货币 4 4 4" xfId="4085"/>
    <cellStyle name="货币 4 4 4 2" xfId="4086"/>
    <cellStyle name="货币 4 4 5" xfId="4087"/>
    <cellStyle name="货币 4 5" xfId="4088"/>
    <cellStyle name="货币 4 5 3" xfId="4089"/>
    <cellStyle name="货币 4 5 4" xfId="4090"/>
    <cellStyle name="货币 4 7" xfId="4091"/>
    <cellStyle name="货币 4 8" xfId="4092"/>
    <cellStyle name="货币 4 8 2" xfId="4093"/>
    <cellStyle name="货币 4 9 2" xfId="4094"/>
    <cellStyle name="货币 5 2" xfId="4095"/>
    <cellStyle name="货币 5 3" xfId="4096"/>
    <cellStyle name="货币 5 4" xfId="4097"/>
    <cellStyle name="计算 2 3 3 2" xfId="4098"/>
    <cellStyle name="计算 2" xfId="4099"/>
    <cellStyle name="计算 2 2" xfId="4100"/>
    <cellStyle name="计算 2 2 2" xfId="4101"/>
    <cellStyle name="计算 2 2 2 2" xfId="4102"/>
    <cellStyle name="计算 2 2 2 2 2" xfId="4103"/>
    <cellStyle name="计算 2 2 3 2" xfId="4104"/>
    <cellStyle name="计算 2 3" xfId="4105"/>
    <cellStyle name="计算 2 3 2 2" xfId="4106"/>
    <cellStyle name="计算 2 3 2 3" xfId="4107"/>
    <cellStyle name="计算 2 3 4" xfId="4108"/>
    <cellStyle name="计算 2 3 5" xfId="4109"/>
    <cellStyle name="计算 2 5" xfId="4110"/>
    <cellStyle name="计算 2 5 2" xfId="4111"/>
    <cellStyle name="计算 2 6" xfId="4112"/>
    <cellStyle name="计算 2 7" xfId="4113"/>
    <cellStyle name="计算 3 2 2" xfId="4114"/>
    <cellStyle name="计算 3 2 2 2" xfId="4115"/>
    <cellStyle name="计算 3 2 2 2 2" xfId="4116"/>
    <cellStyle name="计算 3 2 2 3" xfId="4117"/>
    <cellStyle name="计算 3 2 3" xfId="4118"/>
    <cellStyle name="计算 3 2 3 2" xfId="4119"/>
    <cellStyle name="计算 3 2 4" xfId="4120"/>
    <cellStyle name="计算 3 3" xfId="4121"/>
    <cellStyle name="计算 3 3 2 2" xfId="4122"/>
    <cellStyle name="计算 3 3 3" xfId="4123"/>
    <cellStyle name="计算 3 4 2" xfId="4124"/>
    <cellStyle name="计算 3 5" xfId="4125"/>
    <cellStyle name="计算 4 2 2" xfId="4126"/>
    <cellStyle name="计算 4 2 2 2" xfId="4127"/>
    <cellStyle name="计算 4 2 3" xfId="4128"/>
    <cellStyle name="计算 4 3" xfId="4129"/>
    <cellStyle name="计算 5 2 2" xfId="4130"/>
    <cellStyle name="计算 5 2 2 2" xfId="4131"/>
    <cellStyle name="计算 5 3" xfId="4132"/>
    <cellStyle name="计算 5 4" xfId="4133"/>
    <cellStyle name="计算 6 3" xfId="4134"/>
    <cellStyle name="检查单元格 2 3" xfId="4135"/>
    <cellStyle name="检查单元格 2 4" xfId="4136"/>
    <cellStyle name="检查单元格 2 5" xfId="4137"/>
    <cellStyle name="检查单元格 2 6" xfId="4138"/>
    <cellStyle name="检查单元格 3 2" xfId="4139"/>
    <cellStyle name="检查单元格 3 3" xfId="4140"/>
    <cellStyle name="检查单元格 3 5" xfId="4141"/>
    <cellStyle name="检查单元格 4" xfId="4142"/>
    <cellStyle name="检查单元格 4 2" xfId="4143"/>
    <cellStyle name="检查单元格 4 4" xfId="4144"/>
    <cellStyle name="检查单元格 5" xfId="4145"/>
    <cellStyle name="检查单元格 5 2 2" xfId="4146"/>
    <cellStyle name="检查单元格 5 2 2 2" xfId="4147"/>
    <cellStyle name="检查单元格 5 2 3" xfId="4148"/>
    <cellStyle name="检查单元格 5 3" xfId="4149"/>
    <cellStyle name="检查单元格 5 3 2" xfId="4150"/>
    <cellStyle name="检查单元格 6 2 2" xfId="4151"/>
    <cellStyle name="检查单元格 7 2" xfId="4152"/>
    <cellStyle name="解释性文本 3 2" xfId="4153"/>
    <cellStyle name="解释性文本 4" xfId="4154"/>
    <cellStyle name="解释性文本 4 2" xfId="4155"/>
    <cellStyle name="解释性文本 4 2 2" xfId="4156"/>
    <cellStyle name="警告文本 2 2 2 2" xfId="4157"/>
    <cellStyle name="警告文本 2 2 3" xfId="4158"/>
    <cellStyle name="警告文本 2 4" xfId="4159"/>
    <cellStyle name="警告文本 3 2 2 2" xfId="4160"/>
    <cellStyle name="警告文本 3 3" xfId="4161"/>
    <cellStyle name="警告文本 4 2" xfId="4162"/>
    <cellStyle name="警告文本 4 2 2" xfId="4163"/>
    <cellStyle name="警告文本 4 3" xfId="4164"/>
    <cellStyle name="警告文本 5" xfId="4165"/>
    <cellStyle name="警告文本 5 2" xfId="4166"/>
    <cellStyle name="警告文本 5 2 2" xfId="4167"/>
    <cellStyle name="警告文本 5 3" xfId="4168"/>
    <cellStyle name="警告文本 6" xfId="4169"/>
    <cellStyle name="警告文本 6 2" xfId="4170"/>
    <cellStyle name="链接单元格 3" xfId="4171"/>
    <cellStyle name="链接单元格 4" xfId="4172"/>
    <cellStyle name="普通_97-917" xfId="4173"/>
    <cellStyle name="千分位[0]_BT (2)" xfId="4174"/>
    <cellStyle name="千位[0]_，" xfId="4175"/>
    <cellStyle name="千位_，" xfId="4176"/>
    <cellStyle name="千位分隔 10" xfId="4177"/>
    <cellStyle name="千位分隔 11" xfId="4178"/>
    <cellStyle name="千位分隔 2" xfId="4179"/>
    <cellStyle name="千位分隔 2 2" xfId="4180"/>
    <cellStyle name="千位分隔 2 2 2" xfId="4181"/>
    <cellStyle name="千位分隔 2 2 2 2" xfId="4182"/>
    <cellStyle name="千位分隔 2 2 2 2 2" xfId="4183"/>
    <cellStyle name="千位分隔 2 2 2 3" xfId="4184"/>
    <cellStyle name="千位分隔 2 2 2 3 2" xfId="4185"/>
    <cellStyle name="千位分隔 2 2 2 4" xfId="4186"/>
    <cellStyle name="千位分隔 2 2 2 4 2" xfId="4187"/>
    <cellStyle name="千位分隔 2 2 2 5" xfId="4188"/>
    <cellStyle name="千位分隔 2 2 2 5 2" xfId="4189"/>
    <cellStyle name="千位分隔 2 2 2 6" xfId="4190"/>
    <cellStyle name="千位分隔 2 2 3" xfId="4191"/>
    <cellStyle name="千位分隔 2 2 3 2" xfId="4192"/>
    <cellStyle name="千位分隔 2 2 3 2 2" xfId="4193"/>
    <cellStyle name="千位分隔 2 2 3 3" xfId="4194"/>
    <cellStyle name="千位分隔 2 2 3 3 2" xfId="4195"/>
    <cellStyle name="千位分隔 2 2 3 4" xfId="4196"/>
    <cellStyle name="千位分隔 2 2 3 5" xfId="4197"/>
    <cellStyle name="千位分隔 2 2 4" xfId="4198"/>
    <cellStyle name="千位分隔 2 2 4 2 2" xfId="4199"/>
    <cellStyle name="强调文字颜色 3 2" xfId="4200"/>
    <cellStyle name="千位分隔 2 2 4 3 2" xfId="4201"/>
    <cellStyle name="强调文字颜色 4 2" xfId="4202"/>
    <cellStyle name="千位分隔 2 2 4 4 2" xfId="4203"/>
    <cellStyle name="强调文字颜色 5 2" xfId="4204"/>
    <cellStyle name="千位分隔 2 2 5" xfId="4205"/>
    <cellStyle name="千位分隔 2 2 5 2" xfId="4206"/>
    <cellStyle name="千位分隔 2 2 6" xfId="4207"/>
    <cellStyle name="千位分隔 2 2 6 2" xfId="4208"/>
    <cellStyle name="千位分隔 2 2 7" xfId="4209"/>
    <cellStyle name="千位分隔 2 2 7 2" xfId="4210"/>
    <cellStyle name="千位分隔 2 3" xfId="4211"/>
    <cellStyle name="千位分隔 2 3 2" xfId="4212"/>
    <cellStyle name="千位分隔 2 3 2 2" xfId="4213"/>
    <cellStyle name="千位分隔 2 3 3" xfId="4214"/>
    <cellStyle name="千位分隔 2 3 3 2" xfId="4215"/>
    <cellStyle name="千位分隔 2 3 4" xfId="4216"/>
    <cellStyle name="千位分隔 2 3 4 2" xfId="4217"/>
    <cellStyle name="千位分隔 2 3 5" xfId="4218"/>
    <cellStyle name="千位分隔 2 3 5 2" xfId="4219"/>
    <cellStyle name="千位分隔 2 3 6" xfId="4220"/>
    <cellStyle name="千位分隔 2 4" xfId="4221"/>
    <cellStyle name="千位分隔 2 4 2" xfId="4222"/>
    <cellStyle name="千位分隔 2 4 2 2" xfId="4223"/>
    <cellStyle name="千位分隔 2 4 3" xfId="4224"/>
    <cellStyle name="千位分隔 2 4 3 2" xfId="4225"/>
    <cellStyle name="千位分隔 2 4 4" xfId="4226"/>
    <cellStyle name="千位分隔 2 4 5" xfId="4227"/>
    <cellStyle name="千位分隔 2 5" xfId="4228"/>
    <cellStyle name="千位分隔 2 5 2" xfId="4229"/>
    <cellStyle name="千位分隔 2 5 2 2" xfId="4230"/>
    <cellStyle name="千位分隔 2 5 3" xfId="4231"/>
    <cellStyle name="千位分隔 2 5 3 2" xfId="4232"/>
    <cellStyle name="千位分隔 2 5 4" xfId="4233"/>
    <cellStyle name="千位分隔 2 5 4 2" xfId="4234"/>
    <cellStyle name="千位分隔 2 5 5" xfId="4235"/>
    <cellStyle name="千位分隔 2 6" xfId="4236"/>
    <cellStyle name="千位分隔 2 6 2" xfId="4237"/>
    <cellStyle name="千位分隔 2 7" xfId="4238"/>
    <cellStyle name="千位分隔 2 7 2" xfId="4239"/>
    <cellStyle name="千位分隔 2 8" xfId="4240"/>
    <cellStyle name="千位分隔 2 8 2" xfId="4241"/>
    <cellStyle name="千位分隔 2 9" xfId="4242"/>
    <cellStyle name="千位分隔 3" xfId="4243"/>
    <cellStyle name="千位分隔 3 10" xfId="4244"/>
    <cellStyle name="千位分隔 3 11" xfId="4245"/>
    <cellStyle name="千位分隔 3 2" xfId="4246"/>
    <cellStyle name="千位分隔 3 2 2" xfId="4247"/>
    <cellStyle name="千位分隔 3 2 2 2" xfId="4248"/>
    <cellStyle name="强调文字颜色 3 2 5" xfId="4249"/>
    <cellStyle name="千位分隔 3 2 2 2 2" xfId="4250"/>
    <cellStyle name="强调文字颜色 3 2 5 2" xfId="4251"/>
    <cellStyle name="千位分隔 3 2 2 3" xfId="4252"/>
    <cellStyle name="强调文字颜色 3 2 6" xfId="4253"/>
    <cellStyle name="千位分隔 3 2 2 3 2" xfId="4254"/>
    <cellStyle name="千位分隔 3 2 2 4" xfId="4255"/>
    <cellStyle name="强调文字颜色 3 2 7" xfId="4256"/>
    <cellStyle name="千位分隔 3 2 2 4 2" xfId="4257"/>
    <cellStyle name="千位分隔 3 2 2 5" xfId="4258"/>
    <cellStyle name="千位分隔 3 2 3" xfId="4259"/>
    <cellStyle name="千位分隔 3 2 3 2" xfId="4260"/>
    <cellStyle name="强调文字颜色 3 3 5" xfId="4261"/>
    <cellStyle name="千位分隔 3 2 3 2 2" xfId="4262"/>
    <cellStyle name="千位分隔 3 2 3 3" xfId="4263"/>
    <cellStyle name="千位分隔 3 2 3 3 2" xfId="4264"/>
    <cellStyle name="千位分隔 3 2 4" xfId="4265"/>
    <cellStyle name="千位分隔 3 2 4 2" xfId="4266"/>
    <cellStyle name="千位分隔 3 2 4 2 2" xfId="4267"/>
    <cellStyle name="千位分隔 3 2 4 3" xfId="4268"/>
    <cellStyle name="千位分隔 3 2 4 3 2" xfId="4269"/>
    <cellStyle name="千位分隔 3 2 4 4 2" xfId="4270"/>
    <cellStyle name="千位分隔 3 2 4 5" xfId="4271"/>
    <cellStyle name="千位分隔 3 2 5" xfId="4272"/>
    <cellStyle name="千位分隔 3 2 5 2" xfId="4273"/>
    <cellStyle name="千位分隔 3 2 6" xfId="4274"/>
    <cellStyle name="千位分隔 3 2 6 2" xfId="4275"/>
    <cellStyle name="千位分隔 3 2 7" xfId="4276"/>
    <cellStyle name="千位分隔 3 2 7 2" xfId="4277"/>
    <cellStyle name="千位分隔 3 3" xfId="4278"/>
    <cellStyle name="千位分隔 3 3 2" xfId="4279"/>
    <cellStyle name="千位分隔 3 3 2 2" xfId="4280"/>
    <cellStyle name="强调文字颜色 4 2 5" xfId="4281"/>
    <cellStyle name="千位分隔 3 3 3" xfId="4282"/>
    <cellStyle name="千位分隔 3 3 3 2" xfId="4283"/>
    <cellStyle name="强调文字颜色 4 3 5" xfId="4284"/>
    <cellStyle name="千位分隔 3 3 4" xfId="4285"/>
    <cellStyle name="千位分隔 3 3 4 2" xfId="4286"/>
    <cellStyle name="千位分隔 3 3 5" xfId="4287"/>
    <cellStyle name="千位分隔 3 4" xfId="4288"/>
    <cellStyle name="千位分隔 3 4 2" xfId="4289"/>
    <cellStyle name="输出 6" xfId="4290"/>
    <cellStyle name="千位分隔 3 4 2 2" xfId="4291"/>
    <cellStyle name="强调文字颜色 5 2 5" xfId="4292"/>
    <cellStyle name="输出 6 2" xfId="4293"/>
    <cellStyle name="千位分隔 3 4 3" xfId="4294"/>
    <cellStyle name="输出 7" xfId="4295"/>
    <cellStyle name="千位分隔 3 4 3 2" xfId="4296"/>
    <cellStyle name="强调文字颜色 5 3 5" xfId="4297"/>
    <cellStyle name="输出 7 2" xfId="4298"/>
    <cellStyle name="千位分隔 3 4 4" xfId="4299"/>
    <cellStyle name="输出 8" xfId="4300"/>
    <cellStyle name="千位分隔 3 4 4 2" xfId="4301"/>
    <cellStyle name="千位分隔 3 4 5" xfId="4302"/>
    <cellStyle name="输出 9" xfId="4303"/>
    <cellStyle name="千位分隔 3 5" xfId="4304"/>
    <cellStyle name="千位分隔 3 5 2" xfId="4305"/>
    <cellStyle name="千位分隔 3 5 2 2" xfId="4306"/>
    <cellStyle name="强调文字颜色 6 2 5" xfId="4307"/>
    <cellStyle name="千位分隔 3 5 3" xfId="4308"/>
    <cellStyle name="千位分隔 3 5 3 2" xfId="4309"/>
    <cellStyle name="强调文字颜色 6 3 5" xfId="4310"/>
    <cellStyle name="千位分隔 3 5 4" xfId="4311"/>
    <cellStyle name="千位分隔 3 6" xfId="4312"/>
    <cellStyle name="千位分隔 3 6 2" xfId="4313"/>
    <cellStyle name="千位分隔 3 6 2 2" xfId="4314"/>
    <cellStyle name="千位分隔 3 6 3" xfId="4315"/>
    <cellStyle name="千位分隔 3 6 3 2" xfId="4316"/>
    <cellStyle name="注释 2 2 2 4" xfId="4317"/>
    <cellStyle name="千位分隔 3 6 4" xfId="4318"/>
    <cellStyle name="千位分隔 3 6 4 2" xfId="4319"/>
    <cellStyle name="千位分隔 3 6 5" xfId="4320"/>
    <cellStyle name="千位分隔 3 7" xfId="4321"/>
    <cellStyle name="千位分隔 3 7 2" xfId="4322"/>
    <cellStyle name="千位分隔 3 8" xfId="4323"/>
    <cellStyle name="千位分隔 3 8 2" xfId="4324"/>
    <cellStyle name="千位分隔 3 9" xfId="4325"/>
    <cellStyle name="千位分隔 3 9 2" xfId="4326"/>
    <cellStyle name="千位分隔 4" xfId="4327"/>
    <cellStyle name="千位分隔 4 10" xfId="4328"/>
    <cellStyle name="千位分隔 4 2" xfId="4329"/>
    <cellStyle name="千位分隔 4 2 2" xfId="4330"/>
    <cellStyle name="千位分隔 4 2 2 2" xfId="4331"/>
    <cellStyle name="千位分隔 4 2 2 2 2" xfId="4332"/>
    <cellStyle name="千位分隔 4 2 2 3" xfId="4333"/>
    <cellStyle name="千位分隔 4 2 2 3 2" xfId="4334"/>
    <cellStyle name="千位分隔 4 2 2 4" xfId="4335"/>
    <cellStyle name="千位分隔 4 2 2 4 2" xfId="4336"/>
    <cellStyle name="千位分隔 4 2 2 5" xfId="4337"/>
    <cellStyle name="千位分隔 4 2 3" xfId="4338"/>
    <cellStyle name="千位分隔 4 2 4" xfId="4339"/>
    <cellStyle name="千位分隔 4 2 4 2" xfId="4340"/>
    <cellStyle name="千位分隔 4 2 4 2 2" xfId="4341"/>
    <cellStyle name="千位分隔 4 2 4 3" xfId="4342"/>
    <cellStyle name="千位分隔 4 2 4 3 2" xfId="4343"/>
    <cellStyle name="适中 6" xfId="4344"/>
    <cellStyle name="千位分隔 4 2 4 4 2" xfId="4345"/>
    <cellStyle name="千位分隔 4 2 4 5" xfId="4346"/>
    <cellStyle name="千位分隔 4 2 5" xfId="4347"/>
    <cellStyle name="千位分隔 4 2 5 2" xfId="4348"/>
    <cellStyle name="千位分隔 4 2 6" xfId="4349"/>
    <cellStyle name="千位分隔 4 2 6 2" xfId="4350"/>
    <cellStyle name="千位分隔 4 2 7" xfId="4351"/>
    <cellStyle name="千位分隔 4 2 7 2" xfId="4352"/>
    <cellStyle name="千位分隔 4 2 8" xfId="4353"/>
    <cellStyle name="千位分隔 4 3" xfId="4354"/>
    <cellStyle name="千位分隔 4 3 2" xfId="4355"/>
    <cellStyle name="千位分隔 4 3 2 2" xfId="4356"/>
    <cellStyle name="千位分隔 4 3 4" xfId="4357"/>
    <cellStyle name="千位分隔 4 3 4 2" xfId="4358"/>
    <cellStyle name="千位分隔 4 3 5" xfId="4359"/>
    <cellStyle name="千位分隔 4 4" xfId="4360"/>
    <cellStyle name="千位分隔 4 4 2" xfId="4361"/>
    <cellStyle name="千位分隔 4 4 2 2" xfId="4362"/>
    <cellStyle name="千位分隔 4 4 3" xfId="4363"/>
    <cellStyle name="千位分隔 4 4 3 2" xfId="4364"/>
    <cellStyle name="千位分隔 4 4 4 2" xfId="4365"/>
    <cellStyle name="千位分隔 4 4 5" xfId="4366"/>
    <cellStyle name="千位分隔 4 5" xfId="4367"/>
    <cellStyle name="千位分隔 4 5 2" xfId="4368"/>
    <cellStyle name="千位分隔 4 5 2 2" xfId="4369"/>
    <cellStyle name="千位分隔 4 5 3" xfId="4370"/>
    <cellStyle name="千位分隔 4 5 3 2" xfId="4371"/>
    <cellStyle name="千位分隔 4 5 4" xfId="4372"/>
    <cellStyle name="千位分隔 4 6" xfId="4373"/>
    <cellStyle name="千位分隔 4 6 2" xfId="4374"/>
    <cellStyle name="千位分隔 4 6 2 2" xfId="4375"/>
    <cellStyle name="千位分隔 4 6 3" xfId="4376"/>
    <cellStyle name="千位分隔 4 6 3 2" xfId="4377"/>
    <cellStyle name="千位分隔 4 6 4" xfId="4378"/>
    <cellStyle name="千位分隔 4 6 4 2" xfId="4379"/>
    <cellStyle name="千位分隔 4 6 5" xfId="4380"/>
    <cellStyle name="千位分隔 4 7" xfId="4381"/>
    <cellStyle name="千位分隔 4 7 2" xfId="4382"/>
    <cellStyle name="千位分隔 4 8" xfId="4383"/>
    <cellStyle name="千位分隔 4 8 2" xfId="4384"/>
    <cellStyle name="千位分隔 4 9" xfId="4385"/>
    <cellStyle name="千位分隔 4 9 2" xfId="4386"/>
    <cellStyle name="千位分隔 5" xfId="4387"/>
    <cellStyle name="千位分隔 5 2" xfId="4388"/>
    <cellStyle name="千位分隔 5 2 2" xfId="4389"/>
    <cellStyle name="千位分隔 5 3" xfId="4390"/>
    <cellStyle name="千位分隔 5 3 2" xfId="4391"/>
    <cellStyle name="千位分隔 5 4" xfId="4392"/>
    <cellStyle name="千位分隔 5 4 2" xfId="4393"/>
    <cellStyle name="千位分隔 5 5" xfId="4394"/>
    <cellStyle name="千位分隔 6" xfId="4395"/>
    <cellStyle name="千位分隔 6 2" xfId="4396"/>
    <cellStyle name="千位分隔 6 2 2" xfId="4397"/>
    <cellStyle name="千位分隔 6 3" xfId="4398"/>
    <cellStyle name="千位分隔 6 3 2" xfId="4399"/>
    <cellStyle name="千位分隔 6 4" xfId="4400"/>
    <cellStyle name="千位分隔 7" xfId="4401"/>
    <cellStyle name="千位分隔 7 2" xfId="4402"/>
    <cellStyle name="千位分隔 8" xfId="4403"/>
    <cellStyle name="千位分隔 8 2" xfId="4404"/>
    <cellStyle name="千位分隔 9" xfId="4405"/>
    <cellStyle name="千位分隔 9 2" xfId="4406"/>
    <cellStyle name="钎霖_laroux" xfId="4407"/>
    <cellStyle name="强调文字颜色 1 2" xfId="4408"/>
    <cellStyle name="强调文字颜色 1 2 2" xfId="4409"/>
    <cellStyle name="强调文字颜色 1 2 2 2" xfId="4410"/>
    <cellStyle name="强调文字颜色 1 2 2 2 2" xfId="4411"/>
    <cellStyle name="强调文字颜色 1 2 2 2 2 2" xfId="4412"/>
    <cellStyle name="强调文字颜色 1 2 2 2 3" xfId="4413"/>
    <cellStyle name="强调文字颜色 1 2 2 3 2" xfId="4414"/>
    <cellStyle name="强调文字颜色 1 2 2 4" xfId="4415"/>
    <cellStyle name="强调文字颜色 1 2 3" xfId="4416"/>
    <cellStyle name="强调文字颜色 1 2 3 2" xfId="4417"/>
    <cellStyle name="强调文字颜色 1 2 3 3" xfId="4418"/>
    <cellStyle name="强调文字颜色 1 2 3 4" xfId="4419"/>
    <cellStyle name="强调文字颜色 1 2 3 5" xfId="4420"/>
    <cellStyle name="强调文字颜色 1 2 4" xfId="4421"/>
    <cellStyle name="强调文字颜色 1 2 4 2" xfId="4422"/>
    <cellStyle name="强调文字颜色 1 2 4 2 2" xfId="4423"/>
    <cellStyle name="强调文字颜色 1 2 4 3" xfId="4424"/>
    <cellStyle name="强调文字颜色 1 2 5" xfId="4425"/>
    <cellStyle name="强调文字颜色 1 2 5 2" xfId="4426"/>
    <cellStyle name="强调文字颜色 1 2 6" xfId="4427"/>
    <cellStyle name="强调文字颜色 1 2 7" xfId="4428"/>
    <cellStyle name="强调文字颜色 1 3" xfId="4429"/>
    <cellStyle name="强调文字颜色 1 3 2" xfId="4430"/>
    <cellStyle name="强调文字颜色 1 3 2 2" xfId="4431"/>
    <cellStyle name="强调文字颜色 1 3 2 2 2 2" xfId="4432"/>
    <cellStyle name="强调文字颜色 1 3 2 2 3" xfId="4433"/>
    <cellStyle name="强调文字颜色 1 3 2 3" xfId="4434"/>
    <cellStyle name="强调文字颜色 1 3 2 3 2" xfId="4435"/>
    <cellStyle name="强调文字颜色 1 3 2 4" xfId="4436"/>
    <cellStyle name="强调文字颜色 1 3 3 2" xfId="4437"/>
    <cellStyle name="强调文字颜色 1 3 3 3" xfId="4438"/>
    <cellStyle name="强调文字颜色 1 3 4" xfId="4439"/>
    <cellStyle name="强调文字颜色 1 3 4 2" xfId="4440"/>
    <cellStyle name="强调文字颜色 1 3 5" xfId="4441"/>
    <cellStyle name="强调文字颜色 1 4" xfId="4442"/>
    <cellStyle name="强调文字颜色 1 4 2" xfId="4443"/>
    <cellStyle name="强调文字颜色 1 4 2 2" xfId="4444"/>
    <cellStyle name="强调文字颜色 1 4 2 2 2" xfId="4445"/>
    <cellStyle name="强调文字颜色 1 4 2 3" xfId="4446"/>
    <cellStyle name="强调文字颜色 1 4 3" xfId="4447"/>
    <cellStyle name="强调文字颜色 1 4 3 2" xfId="4448"/>
    <cellStyle name="强调文字颜色 1 4 4" xfId="4449"/>
    <cellStyle name="强调文字颜色 1 5" xfId="4450"/>
    <cellStyle name="强调文字颜色 1 5 2" xfId="4451"/>
    <cellStyle name="强调文字颜色 1 5 2 2" xfId="4452"/>
    <cellStyle name="强调文字颜色 1 5 2 2 2" xfId="4453"/>
    <cellStyle name="强调文字颜色 1 5 2 3" xfId="4454"/>
    <cellStyle name="强调文字颜色 1 5 3" xfId="4455"/>
    <cellStyle name="强调文字颜色 1 5 3 2" xfId="4456"/>
    <cellStyle name="强调文字颜色 1 5 4" xfId="4457"/>
    <cellStyle name="强调文字颜色 1 6" xfId="4458"/>
    <cellStyle name="强调文字颜色 1 6 2" xfId="4459"/>
    <cellStyle name="强调文字颜色 1 6 2 2" xfId="4460"/>
    <cellStyle name="强调文字颜色 1 6 3" xfId="4461"/>
    <cellStyle name="强调文字颜色 1 7" xfId="4462"/>
    <cellStyle name="强调文字颜色 1 7 2" xfId="4463"/>
    <cellStyle name="强调文字颜色 1 8" xfId="4464"/>
    <cellStyle name="强调文字颜色 1 9" xfId="4465"/>
    <cellStyle name="强调文字颜色 2 2" xfId="4466"/>
    <cellStyle name="强调文字颜色 2 2 2" xfId="4467"/>
    <cellStyle name="强调文字颜色 2 2 3" xfId="4468"/>
    <cellStyle name="强调文字颜色 2 2 4" xfId="4469"/>
    <cellStyle name="强调文字颜色 2 2 5" xfId="4470"/>
    <cellStyle name="强调文字颜色 2 2 6" xfId="4471"/>
    <cellStyle name="强调文字颜色 2 2 7" xfId="4472"/>
    <cellStyle name="强调文字颜色 2 3" xfId="4473"/>
    <cellStyle name="强调文字颜色 2 3 2" xfId="4474"/>
    <cellStyle name="强调文字颜色 2 3 2 2" xfId="4475"/>
    <cellStyle name="强调文字颜色 2 3 2 2 2" xfId="4476"/>
    <cellStyle name="强调文字颜色 2 3 2 2 2 2" xfId="4477"/>
    <cellStyle name="强调文字颜色 2 3 2 2 3" xfId="4478"/>
    <cellStyle name="强调文字颜色 2 3 2 3" xfId="4479"/>
    <cellStyle name="强调文字颜色 2 3 2 3 2" xfId="4480"/>
    <cellStyle name="强调文字颜色 2 3 2 4" xfId="4481"/>
    <cellStyle name="强调文字颜色 2 3 3" xfId="4482"/>
    <cellStyle name="强调文字颜色 2 3 3 2" xfId="4483"/>
    <cellStyle name="强调文字颜色 2 3 3 2 2" xfId="4484"/>
    <cellStyle name="强调文字颜色 2 3 3 3" xfId="4485"/>
    <cellStyle name="强调文字颜色 2 3 4" xfId="4486"/>
    <cellStyle name="强调文字颜色 2 3 4 2" xfId="4487"/>
    <cellStyle name="强调文字颜色 2 3 5" xfId="4488"/>
    <cellStyle name="强调文字颜色 2 4" xfId="4489"/>
    <cellStyle name="强调文字颜色 2 4 2" xfId="4490"/>
    <cellStyle name="强调文字颜色 2 4 2 2" xfId="4491"/>
    <cellStyle name="强调文字颜色 2 4 2 2 2" xfId="4492"/>
    <cellStyle name="强调文字颜色 2 4 2 3" xfId="4493"/>
    <cellStyle name="强调文字颜色 2 4 3" xfId="4494"/>
    <cellStyle name="强调文字颜色 2 4 3 2" xfId="4495"/>
    <cellStyle name="强调文字颜色 2 4 4" xfId="4496"/>
    <cellStyle name="强调文字颜色 2 5" xfId="4497"/>
    <cellStyle name="强调文字颜色 2 5 2" xfId="4498"/>
    <cellStyle name="强调文字颜色 2 5 2 2" xfId="4499"/>
    <cellStyle name="强调文字颜色 2 5 2 2 2" xfId="4500"/>
    <cellStyle name="强调文字颜色 2 5 2 3" xfId="4501"/>
    <cellStyle name="强调文字颜色 2 5 3" xfId="4502"/>
    <cellStyle name="强调文字颜色 2 5 3 2" xfId="4503"/>
    <cellStyle name="强调文字颜色 2 5 4" xfId="4504"/>
    <cellStyle name="强调文字颜色 2 6" xfId="4505"/>
    <cellStyle name="强调文字颜色 2 6 2" xfId="4506"/>
    <cellStyle name="强调文字颜色 2 6 2 2" xfId="4507"/>
    <cellStyle name="强调文字颜色 2 6 3" xfId="4508"/>
    <cellStyle name="强调文字颜色 2 7" xfId="4509"/>
    <cellStyle name="强调文字颜色 2 7 2" xfId="4510"/>
    <cellStyle name="强调文字颜色 2 8" xfId="4511"/>
    <cellStyle name="强调文字颜色 2 9" xfId="4512"/>
    <cellStyle name="强调文字颜色 3 2 2" xfId="4513"/>
    <cellStyle name="强调文字颜色 3 2 2 2" xfId="4514"/>
    <cellStyle name="强调文字颜色 3 2 2 2 2" xfId="4515"/>
    <cellStyle name="强调文字颜色 3 2 2 2 2 2" xfId="4516"/>
    <cellStyle name="强调文字颜色 3 2 2 2 3" xfId="4517"/>
    <cellStyle name="强调文字颜色 3 2 2 3" xfId="4518"/>
    <cellStyle name="强调文字颜色 3 2 2 3 2" xfId="4519"/>
    <cellStyle name="强调文字颜色 3 2 2 4" xfId="4520"/>
    <cellStyle name="强调文字颜色 3 2 3" xfId="4521"/>
    <cellStyle name="强调文字颜色 3 2 3 2" xfId="4522"/>
    <cellStyle name="强调文字颜色 3 2 3 2 2" xfId="4523"/>
    <cellStyle name="强调文字颜色 3 2 3 2 2 2" xfId="4524"/>
    <cellStyle name="强调文字颜色 3 2 3 2 3" xfId="4525"/>
    <cellStyle name="强调文字颜色 3 2 3 3" xfId="4526"/>
    <cellStyle name="强调文字颜色 3 2 3 3 2" xfId="4527"/>
    <cellStyle name="强调文字颜色 3 2 3 4" xfId="4528"/>
    <cellStyle name="强调文字颜色 3 2 3 5" xfId="4529"/>
    <cellStyle name="强调文字颜色 3 2 4" xfId="4530"/>
    <cellStyle name="强调文字颜色 3 2 4 2" xfId="4531"/>
    <cellStyle name="强调文字颜色 3 2 4 2 2" xfId="4532"/>
    <cellStyle name="强调文字颜色 3 2 4 3" xfId="4533"/>
    <cellStyle name="强调文字颜色 3 3" xfId="4534"/>
    <cellStyle name="强调文字颜色 3 3 2" xfId="4535"/>
    <cellStyle name="强调文字颜色 3 3 2 2" xfId="4536"/>
    <cellStyle name="强调文字颜色 3 3 2 2 2" xfId="4537"/>
    <cellStyle name="强调文字颜色 3 3 2 2 2 2" xfId="4538"/>
    <cellStyle name="强调文字颜色 3 3 2 2 3" xfId="4539"/>
    <cellStyle name="强调文字颜色 3 3 2 3" xfId="4540"/>
    <cellStyle name="强调文字颜色 3 3 2 3 2" xfId="4541"/>
    <cellStyle name="强调文字颜色 3 3 2 4" xfId="4542"/>
    <cellStyle name="强调文字颜色 3 3 3" xfId="4543"/>
    <cellStyle name="强调文字颜色 3 3 3 2" xfId="4544"/>
    <cellStyle name="强调文字颜色 3 3 3 2 2" xfId="4545"/>
    <cellStyle name="强调文字颜色 3 3 3 3" xfId="4546"/>
    <cellStyle name="强调文字颜色 3 3 4" xfId="4547"/>
    <cellStyle name="强调文字颜色 3 3 4 2" xfId="4548"/>
    <cellStyle name="强调文字颜色 3 4" xfId="4549"/>
    <cellStyle name="强调文字颜色 3 4 2" xfId="4550"/>
    <cellStyle name="强调文字颜色 3 4 2 2" xfId="4551"/>
    <cellStyle name="强调文字颜色 3 4 2 2 2" xfId="4552"/>
    <cellStyle name="强调文字颜色 3 4 3" xfId="4553"/>
    <cellStyle name="强调文字颜色 3 4 3 2" xfId="4554"/>
    <cellStyle name="强调文字颜色 3 4 4" xfId="4555"/>
    <cellStyle name="强调文字颜色 3 5" xfId="4556"/>
    <cellStyle name="强调文字颜色 3 5 2" xfId="4557"/>
    <cellStyle name="强调文字颜色 3 5 2 2" xfId="4558"/>
    <cellStyle name="强调文字颜色 3 5 2 2 2" xfId="4559"/>
    <cellStyle name="强调文字颜色 3 5 2 3" xfId="4560"/>
    <cellStyle name="强调文字颜色 3 5 3" xfId="4561"/>
    <cellStyle name="强调文字颜色 3 5 3 2" xfId="4562"/>
    <cellStyle name="强调文字颜色 3 5 4" xfId="4563"/>
    <cellStyle name="强调文字颜色 3 6" xfId="4564"/>
    <cellStyle name="强调文字颜色 3 6 2" xfId="4565"/>
    <cellStyle name="强调文字颜色 3 6 2 2" xfId="4566"/>
    <cellStyle name="强调文字颜色 3 6 3" xfId="4567"/>
    <cellStyle name="强调文字颜色 3 7" xfId="4568"/>
    <cellStyle name="强调文字颜色 3 7 2" xfId="4569"/>
    <cellStyle name="强调文字颜色 3 8" xfId="4570"/>
    <cellStyle name="强调文字颜色 3 9" xfId="4571"/>
    <cellStyle name="强调文字颜色 4 2 2" xfId="4572"/>
    <cellStyle name="强调文字颜色 4 2 2 2" xfId="4573"/>
    <cellStyle name="强调文字颜色 4 2 2 2 2" xfId="4574"/>
    <cellStyle name="强调文字颜色 4 2 2 2 2 2" xfId="4575"/>
    <cellStyle name="强调文字颜色 4 2 2 2 3" xfId="4576"/>
    <cellStyle name="强调文字颜色 4 2 2 3" xfId="4577"/>
    <cellStyle name="强调文字颜色 4 2 2 4" xfId="4578"/>
    <cellStyle name="强调文字颜色 4 2 3" xfId="4579"/>
    <cellStyle name="强调文字颜色 4 2 3 5" xfId="4580"/>
    <cellStyle name="强调文字颜色 4 2 4" xfId="4581"/>
    <cellStyle name="强调文字颜色 4 2 4 2" xfId="4582"/>
    <cellStyle name="强调文字颜色 4 2 4 2 2" xfId="4583"/>
    <cellStyle name="强调文字颜色 4 2 4 3" xfId="4584"/>
    <cellStyle name="强调文字颜色 4 2 5 2" xfId="4585"/>
    <cellStyle name="强调文字颜色 4 2 6" xfId="4586"/>
    <cellStyle name="强调文字颜色 4 2 7" xfId="4587"/>
    <cellStyle name="强调文字颜色 4 3" xfId="4588"/>
    <cellStyle name="强调文字颜色 4 3 2" xfId="4589"/>
    <cellStyle name="强调文字颜色 4 3 2 2" xfId="4590"/>
    <cellStyle name="强调文字颜色 4 3 2 2 2" xfId="4591"/>
    <cellStyle name="强调文字颜色 4 3 2 2 2 2" xfId="4592"/>
    <cellStyle name="强调文字颜色 4 3 2 2 3" xfId="4593"/>
    <cellStyle name="强调文字颜色 4 3 2 3" xfId="4594"/>
    <cellStyle name="强调文字颜色 4 3 2 3 2" xfId="4595"/>
    <cellStyle name="强调文字颜色 4 3 2 4" xfId="4596"/>
    <cellStyle name="强调文字颜色 4 3 3" xfId="4597"/>
    <cellStyle name="强调文字颜色 4 3 3 2" xfId="4598"/>
    <cellStyle name="强调文字颜色 4 3 3 2 2" xfId="4599"/>
    <cellStyle name="强调文字颜色 4 3 3 3" xfId="4600"/>
    <cellStyle name="强调文字颜色 4 3 4" xfId="4601"/>
    <cellStyle name="强调文字颜色 4 3 4 2" xfId="4602"/>
    <cellStyle name="强调文字颜色 4 4" xfId="4603"/>
    <cellStyle name="强调文字颜色 4 4 2" xfId="4604"/>
    <cellStyle name="强调文字颜色 4 4 2 2" xfId="4605"/>
    <cellStyle name="强调文字颜色 4 4 2 2 2" xfId="4606"/>
    <cellStyle name="强调文字颜色 4 4 2 3" xfId="4607"/>
    <cellStyle name="强调文字颜色 4 4 3" xfId="4608"/>
    <cellStyle name="强调文字颜色 4 4 3 2" xfId="4609"/>
    <cellStyle name="强调文字颜色 4 4 4" xfId="4610"/>
    <cellStyle name="强调文字颜色 4 5" xfId="4611"/>
    <cellStyle name="强调文字颜色 4 5 2" xfId="4612"/>
    <cellStyle name="强调文字颜色 4 5 2 2" xfId="4613"/>
    <cellStyle name="强调文字颜色 4 5 2 2 2" xfId="4614"/>
    <cellStyle name="强调文字颜色 4 5 2 3" xfId="4615"/>
    <cellStyle name="强调文字颜色 4 5 3" xfId="4616"/>
    <cellStyle name="强调文字颜色 4 5 3 2" xfId="4617"/>
    <cellStyle name="强调文字颜色 4 5 4" xfId="4618"/>
    <cellStyle name="强调文字颜色 4 6" xfId="4619"/>
    <cellStyle name="强调文字颜色 4 6 2" xfId="4620"/>
    <cellStyle name="强调文字颜色 4 6 2 2" xfId="4621"/>
    <cellStyle name="强调文字颜色 4 6 3" xfId="4622"/>
    <cellStyle name="强调文字颜色 4 7" xfId="4623"/>
    <cellStyle name="强调文字颜色 4 7 2" xfId="4624"/>
    <cellStyle name="强调文字颜色 4 8" xfId="4625"/>
    <cellStyle name="强调文字颜色 4 9" xfId="4626"/>
    <cellStyle name="强调文字颜色 5 2 2" xfId="4627"/>
    <cellStyle name="强调文字颜色 5 2 2 2" xfId="4628"/>
    <cellStyle name="强调文字颜色 5 2 2 2 2" xfId="4629"/>
    <cellStyle name="强调文字颜色 5 2 2 2 2 2" xfId="4630"/>
    <cellStyle name="强调文字颜色 5 2 2 2 3" xfId="4631"/>
    <cellStyle name="强调文字颜色 5 2 2 3" xfId="4632"/>
    <cellStyle name="强调文字颜色 5 2 2 3 2" xfId="4633"/>
    <cellStyle name="强调文字颜色 5 2 2 4" xfId="4634"/>
    <cellStyle name="强调文字颜色 5 2 3 2" xfId="4635"/>
    <cellStyle name="强调文字颜色 5 2 3 2 2" xfId="4636"/>
    <cellStyle name="强调文字颜色 5 2 3 2 2 2" xfId="4637"/>
    <cellStyle name="强调文字颜色 5 2 3 2 3" xfId="4638"/>
    <cellStyle name="强调文字颜色 5 2 3 3" xfId="4639"/>
    <cellStyle name="强调文字颜色 5 2 3 3 2" xfId="4640"/>
    <cellStyle name="强调文字颜色 5 2 3 4" xfId="4641"/>
    <cellStyle name="强调文字颜色 5 2 3 5" xfId="4642"/>
    <cellStyle name="强调文字颜色 5 2 4" xfId="4643"/>
    <cellStyle name="强调文字颜色 5 2 4 2" xfId="4644"/>
    <cellStyle name="强调文字颜色 5 2 4 2 2" xfId="4645"/>
    <cellStyle name="强调文字颜色 5 2 4 3" xfId="4646"/>
    <cellStyle name="强调文字颜色 5 2 5 2" xfId="4647"/>
    <cellStyle name="输出 6 2 2" xfId="4648"/>
    <cellStyle name="强调文字颜色 5 2 6" xfId="4649"/>
    <cellStyle name="输出 6 3" xfId="4650"/>
    <cellStyle name="强调文字颜色 5 2 7" xfId="4651"/>
    <cellStyle name="强调文字颜色 5 3" xfId="4652"/>
    <cellStyle name="强调文字颜色 5 3 2" xfId="4653"/>
    <cellStyle name="强调文字颜色 5 3 2 2" xfId="4654"/>
    <cellStyle name="强调文字颜色 5 3 2 2 2" xfId="4655"/>
    <cellStyle name="强调文字颜色 5 3 2 2 2 2" xfId="4656"/>
    <cellStyle name="强调文字颜色 5 3 2 2 3" xfId="4657"/>
    <cellStyle name="强调文字颜色 5 3 2 3" xfId="4658"/>
    <cellStyle name="强调文字颜色 5 3 2 4" xfId="4659"/>
    <cellStyle name="强调文字颜色 5 3 3" xfId="4660"/>
    <cellStyle name="强调文字颜色 5 3 3 2" xfId="4661"/>
    <cellStyle name="强调文字颜色 5 3 3 2 2" xfId="4662"/>
    <cellStyle name="强调文字颜色 5 3 3 3" xfId="4663"/>
    <cellStyle name="强调文字颜色 5 3 4" xfId="4664"/>
    <cellStyle name="强调文字颜色 5 3 4 2" xfId="4665"/>
    <cellStyle name="强调文字颜色 5 4" xfId="4666"/>
    <cellStyle name="强调文字颜色 5 4 2" xfId="4667"/>
    <cellStyle name="强调文字颜色 5 4 2 2" xfId="4668"/>
    <cellStyle name="强调文字颜色 5 4 2 2 2" xfId="4669"/>
    <cellStyle name="强调文字颜色 5 4 2 3" xfId="4670"/>
    <cellStyle name="强调文字颜色 5 4 3" xfId="4671"/>
    <cellStyle name="强调文字颜色 5 4 3 2" xfId="4672"/>
    <cellStyle name="强调文字颜色 5 4 4" xfId="4673"/>
    <cellStyle name="强调文字颜色 5 5" xfId="4674"/>
    <cellStyle name="强调文字颜色 5 5 2 2" xfId="4675"/>
    <cellStyle name="强调文字颜色 5 5 2 2 2" xfId="4676"/>
    <cellStyle name="强调文字颜色 5 5 2 3" xfId="4677"/>
    <cellStyle name="强调文字颜色 5 5 3" xfId="4678"/>
    <cellStyle name="强调文字颜色 5 5 3 2" xfId="4679"/>
    <cellStyle name="强调文字颜色 5 5 4" xfId="4680"/>
    <cellStyle name="强调文字颜色 5 6" xfId="4681"/>
    <cellStyle name="强调文字颜色 5 6 2" xfId="4682"/>
    <cellStyle name="强调文字颜色 5 6 2 2" xfId="4683"/>
    <cellStyle name="强调文字颜色 5 6 3" xfId="4684"/>
    <cellStyle name="强调文字颜色 5 7 2" xfId="4685"/>
    <cellStyle name="强调文字颜色 5 8" xfId="4686"/>
    <cellStyle name="强调文字颜色 5 9" xfId="4687"/>
    <cellStyle name="强调文字颜色 6 2" xfId="4688"/>
    <cellStyle name="强调文字颜色 6 2 2" xfId="4689"/>
    <cellStyle name="强调文字颜色 6 2 2 2" xfId="4690"/>
    <cellStyle name="强调文字颜色 6 2 2 2 2" xfId="4691"/>
    <cellStyle name="强调文字颜色 6 2 2 2 2 2" xfId="4692"/>
    <cellStyle name="强调文字颜色 6 2 2 2 3" xfId="4693"/>
    <cellStyle name="强调文字颜色 6 2 2 3" xfId="4694"/>
    <cellStyle name="强调文字颜色 6 2 2 3 2" xfId="4695"/>
    <cellStyle name="强调文字颜色 6 2 2 4" xfId="4696"/>
    <cellStyle name="强调文字颜色 6 2 3" xfId="4697"/>
    <cellStyle name="强调文字颜色 6 2 3 2" xfId="4698"/>
    <cellStyle name="强调文字颜色 6 2 3 2 2" xfId="4699"/>
    <cellStyle name="强调文字颜色 6 2 3 2 2 2" xfId="4700"/>
    <cellStyle name="强调文字颜色 6 2 3 2 3" xfId="4701"/>
    <cellStyle name="强调文字颜色 6 2 3 3" xfId="4702"/>
    <cellStyle name="强调文字颜色 6 2 3 3 2" xfId="4703"/>
    <cellStyle name="强调文字颜色 6 2 3 4" xfId="4704"/>
    <cellStyle name="强调文字颜色 6 2 3 5" xfId="4705"/>
    <cellStyle name="强调文字颜色 6 2 4" xfId="4706"/>
    <cellStyle name="强调文字颜色 6 2 4 2" xfId="4707"/>
    <cellStyle name="强调文字颜色 6 2 4 2 2" xfId="4708"/>
    <cellStyle name="强调文字颜色 6 2 4 3" xfId="4709"/>
    <cellStyle name="强调文字颜色 6 2 5 2" xfId="4710"/>
    <cellStyle name="强调文字颜色 6 2 6" xfId="4711"/>
    <cellStyle name="强调文字颜色 6 2 7" xfId="4712"/>
    <cellStyle name="强调文字颜色 6 3" xfId="4713"/>
    <cellStyle name="强调文字颜色 6 3 2" xfId="4714"/>
    <cellStyle name="强调文字颜色 6 3 2 2" xfId="4715"/>
    <cellStyle name="强调文字颜色 6 3 2 2 2" xfId="4716"/>
    <cellStyle name="强调文字颜色 6 3 2 2 2 2" xfId="4717"/>
    <cellStyle name="强调文字颜色 6 3 2 2 3" xfId="4718"/>
    <cellStyle name="强调文字颜色 6 3 2 3" xfId="4719"/>
    <cellStyle name="强调文字颜色 6 3 2 3 2" xfId="4720"/>
    <cellStyle name="强调文字颜色 6 3 2 4" xfId="4721"/>
    <cellStyle name="强调文字颜色 6 3 3" xfId="4722"/>
    <cellStyle name="强调文字颜色 6 3 3 2" xfId="4723"/>
    <cellStyle name="强调文字颜色 6 3 3 2 2" xfId="4724"/>
    <cellStyle name="强调文字颜色 6 3 3 3" xfId="4725"/>
    <cellStyle name="强调文字颜色 6 3 4" xfId="4726"/>
    <cellStyle name="强调文字颜色 6 3 4 2" xfId="4727"/>
    <cellStyle name="强调文字颜色 6 4" xfId="4728"/>
    <cellStyle name="强调文字颜色 6 4 2" xfId="4729"/>
    <cellStyle name="强调文字颜色 6 4 2 2" xfId="4730"/>
    <cellStyle name="强调文字颜色 6 4 2 2 2" xfId="4731"/>
    <cellStyle name="强调文字颜色 6 4 2 3" xfId="4732"/>
    <cellStyle name="强调文字颜色 6 4 3" xfId="4733"/>
    <cellStyle name="强调文字颜色 6 4 3 2" xfId="4734"/>
    <cellStyle name="强调文字颜色 6 4 4" xfId="4735"/>
    <cellStyle name="强调文字颜色 6 5" xfId="4736"/>
    <cellStyle name="强调文字颜色 6 5 2" xfId="4737"/>
    <cellStyle name="强调文字颜色 6 5 2 2" xfId="4738"/>
    <cellStyle name="强调文字颜色 6 5 2 2 2" xfId="4739"/>
    <cellStyle name="强调文字颜色 6 5 2 3" xfId="4740"/>
    <cellStyle name="强调文字颜色 6 5 3" xfId="4741"/>
    <cellStyle name="强调文字颜色 6 5 3 2" xfId="4742"/>
    <cellStyle name="强调文字颜色 6 5 4" xfId="4743"/>
    <cellStyle name="强调文字颜色 6 6" xfId="4744"/>
    <cellStyle name="强调文字颜色 6 6 2" xfId="4745"/>
    <cellStyle name="强调文字颜色 6 6 2 2" xfId="4746"/>
    <cellStyle name="强调文字颜色 6 6 3" xfId="4747"/>
    <cellStyle name="强调文字颜色 6 7" xfId="4748"/>
    <cellStyle name="强调文字颜色 6 7 2" xfId="4749"/>
    <cellStyle name="强调文字颜色 6 8" xfId="4750"/>
    <cellStyle name="强调文字颜色 6 9" xfId="4751"/>
    <cellStyle name="适中 2" xfId="4752"/>
    <cellStyle name="适中 2 2" xfId="4753"/>
    <cellStyle name="适中 2 2 2" xfId="4754"/>
    <cellStyle name="适中 2 2 2 2" xfId="4755"/>
    <cellStyle name="适中 2 2 2 2 2" xfId="4756"/>
    <cellStyle name="适中 2 2 2 3" xfId="4757"/>
    <cellStyle name="适中 2 2 3" xfId="4758"/>
    <cellStyle name="适中 2 2 3 2" xfId="4759"/>
    <cellStyle name="适中 2 2 4" xfId="4760"/>
    <cellStyle name="适中 2 3" xfId="4761"/>
    <cellStyle name="适中 2 3 2" xfId="4762"/>
    <cellStyle name="适中 2 3 2 2" xfId="4763"/>
    <cellStyle name="适中 2 3 3" xfId="4764"/>
    <cellStyle name="适中 2 4" xfId="4765"/>
    <cellStyle name="适中 2 4 2" xfId="4766"/>
    <cellStyle name="适中 2 5" xfId="4767"/>
    <cellStyle name="适中 3" xfId="4768"/>
    <cellStyle name="适中 3 2" xfId="4769"/>
    <cellStyle name="适中 3 2 2" xfId="4770"/>
    <cellStyle name="适中 3 2 2 3" xfId="4771"/>
    <cellStyle name="适中 3 2 3" xfId="4772"/>
    <cellStyle name="适中 3 2 3 2" xfId="4773"/>
    <cellStyle name="适中 3 2 4" xfId="4774"/>
    <cellStyle name="适中 3 3" xfId="4775"/>
    <cellStyle name="适中 3 3 2" xfId="4776"/>
    <cellStyle name="适中 3 3 2 2" xfId="4777"/>
    <cellStyle name="适中 3 3 3" xfId="4778"/>
    <cellStyle name="适中 3 4" xfId="4779"/>
    <cellStyle name="适中 3 4 2" xfId="4780"/>
    <cellStyle name="适中 3 5" xfId="4781"/>
    <cellStyle name="适中 4" xfId="4782"/>
    <cellStyle name="适中 4 2" xfId="4783"/>
    <cellStyle name="适中 4 2 2" xfId="4784"/>
    <cellStyle name="适中 4 2 2 2" xfId="4785"/>
    <cellStyle name="适中 4 2 3" xfId="4786"/>
    <cellStyle name="适中 4 3" xfId="4787"/>
    <cellStyle name="适中 4 3 2" xfId="4788"/>
    <cellStyle name="适中 4 4" xfId="4789"/>
    <cellStyle name="适中 5" xfId="4790"/>
    <cellStyle name="适中 5 2" xfId="4791"/>
    <cellStyle name="适中 5 2 2" xfId="4792"/>
    <cellStyle name="适中 5 2 2 2" xfId="4793"/>
    <cellStyle name="适中 5 2 3" xfId="4794"/>
    <cellStyle name="适中 5 3" xfId="4795"/>
    <cellStyle name="适中 5 3 2" xfId="4796"/>
    <cellStyle name="适中 5 4" xfId="4797"/>
    <cellStyle name="适中 6 2" xfId="4798"/>
    <cellStyle name="适中 6 2 2" xfId="4799"/>
    <cellStyle name="适中 6 3" xfId="4800"/>
    <cellStyle name="适中 7" xfId="4801"/>
    <cellStyle name="适中 7 2" xfId="4802"/>
    <cellStyle name="适中 8" xfId="4803"/>
    <cellStyle name="输出 2" xfId="4804"/>
    <cellStyle name="输出 2 2" xfId="4805"/>
    <cellStyle name="输出 2 2 2" xfId="4806"/>
    <cellStyle name="输出 2 2 2 2" xfId="4807"/>
    <cellStyle name="输出 2 2 2 3" xfId="4808"/>
    <cellStyle name="输出 2 2 3" xfId="4809"/>
    <cellStyle name="输出 2 2 3 2" xfId="4810"/>
    <cellStyle name="输出 2 2 4" xfId="4811"/>
    <cellStyle name="输出 2 3" xfId="4812"/>
    <cellStyle name="输出 2 3 2" xfId="4813"/>
    <cellStyle name="输出 2 3 2 2" xfId="4814"/>
    <cellStyle name="输出 2 3 2 2 2" xfId="4815"/>
    <cellStyle name="输出 2 3 3" xfId="4816"/>
    <cellStyle name="输出 2 3 3 2" xfId="4817"/>
    <cellStyle name="输出 2 4" xfId="4818"/>
    <cellStyle name="输出 2 4 2" xfId="4819"/>
    <cellStyle name="输出 2 4 2 2" xfId="4820"/>
    <cellStyle name="输出 2 4 3" xfId="4821"/>
    <cellStyle name="输出 2 5" xfId="4822"/>
    <cellStyle name="输出 2 5 2" xfId="4823"/>
    <cellStyle name="输出 2 6" xfId="4824"/>
    <cellStyle name="输出 2 7" xfId="4825"/>
    <cellStyle name="输出 3" xfId="4826"/>
    <cellStyle name="输出 3 2" xfId="4827"/>
    <cellStyle name="输出 3 2 2" xfId="4828"/>
    <cellStyle name="输出 3 2 2 2" xfId="4829"/>
    <cellStyle name="输出 3 2 2 2 2" xfId="4830"/>
    <cellStyle name="输出 3 2 3" xfId="4831"/>
    <cellStyle name="输出 3 2 3 2" xfId="4832"/>
    <cellStyle name="输出 3 2 4" xfId="4833"/>
    <cellStyle name="输出 3 3" xfId="4834"/>
    <cellStyle name="输出 3 3 2" xfId="4835"/>
    <cellStyle name="输出 3 3 2 2" xfId="4836"/>
    <cellStyle name="输出 3 3 3" xfId="4837"/>
    <cellStyle name="输出 3 4" xfId="4838"/>
    <cellStyle name="输出 3 4 2" xfId="4839"/>
    <cellStyle name="输出 3 5" xfId="4840"/>
    <cellStyle name="输出 4" xfId="4841"/>
    <cellStyle name="输出 4 2" xfId="4842"/>
    <cellStyle name="输出 4 2 2" xfId="4843"/>
    <cellStyle name="输出 4 2 2 2" xfId="4844"/>
    <cellStyle name="输出 4 2 3" xfId="4845"/>
    <cellStyle name="输出 4 3" xfId="4846"/>
    <cellStyle name="输出 4 3 2" xfId="4847"/>
    <cellStyle name="输出 4 4" xfId="4848"/>
    <cellStyle name="输出 5" xfId="4849"/>
    <cellStyle name="输出 5 2" xfId="4850"/>
    <cellStyle name="输出 5 2 2" xfId="4851"/>
    <cellStyle name="输出 5 2 2 2" xfId="4852"/>
    <cellStyle name="输出 5 2 3" xfId="4853"/>
    <cellStyle name="输出 5 3" xfId="4854"/>
    <cellStyle name="输出 5 3 2" xfId="4855"/>
    <cellStyle name="输出 5 4" xfId="4856"/>
    <cellStyle name="输入 2 2 2" xfId="4857"/>
    <cellStyle name="输入 2 2 2 2" xfId="4858"/>
    <cellStyle name="输入 2 2 2 2 2" xfId="4859"/>
    <cellStyle name="输入 2 2 3" xfId="4860"/>
    <cellStyle name="输入 2 2 3 2" xfId="4861"/>
    <cellStyle name="输入 2 2 4" xfId="4862"/>
    <cellStyle name="输入 2 3" xfId="4863"/>
    <cellStyle name="输入 2 3 2" xfId="4864"/>
    <cellStyle name="输入 2 3 2 2" xfId="4865"/>
    <cellStyle name="输入 2 3 3" xfId="4866"/>
    <cellStyle name="输入 2 4" xfId="4867"/>
    <cellStyle name="输入 2 4 2" xfId="4868"/>
    <cellStyle name="输入 3 2" xfId="4869"/>
    <cellStyle name="输入 3 2 2" xfId="4870"/>
    <cellStyle name="输入 3 2 2 2" xfId="4871"/>
    <cellStyle name="输入 3 2 2 2 2" xfId="4872"/>
    <cellStyle name="输入 3 2 2 3" xfId="4873"/>
    <cellStyle name="输入 3 2 3" xfId="4874"/>
    <cellStyle name="输入 3 2 3 2" xfId="4875"/>
    <cellStyle name="输入 3 2 4" xfId="4876"/>
    <cellStyle name="输入 3 3" xfId="4877"/>
    <cellStyle name="输入 3 3 2 2" xfId="4878"/>
    <cellStyle name="输入 3 3 3" xfId="4879"/>
    <cellStyle name="输入 3 4" xfId="4880"/>
    <cellStyle name="输入 3 4 2" xfId="4881"/>
    <cellStyle name="输入 4" xfId="4882"/>
    <cellStyle name="输入 4 2" xfId="4883"/>
    <cellStyle name="输入 4 2 2" xfId="4884"/>
    <cellStyle name="输入 4 2 2 2" xfId="4885"/>
    <cellStyle name="输入 4 2 3" xfId="4886"/>
    <cellStyle name="输入 4 3" xfId="4887"/>
    <cellStyle name="输入 4 3 2" xfId="4888"/>
    <cellStyle name="输入 4 4" xfId="4889"/>
    <cellStyle name="输入 5" xfId="4890"/>
    <cellStyle name="输入 5 2" xfId="4891"/>
    <cellStyle name="输入 5 2 2" xfId="4892"/>
    <cellStyle name="输入 6 3" xfId="4893"/>
    <cellStyle name="输入 5 2 2 2" xfId="4894"/>
    <cellStyle name="输入 5 2 3" xfId="4895"/>
    <cellStyle name="输入 5 3" xfId="4896"/>
    <cellStyle name="输入 5 3 2" xfId="4897"/>
    <cellStyle name="注释 4" xfId="4898"/>
    <cellStyle name="输入 5 4" xfId="4899"/>
    <cellStyle name="输入 6" xfId="4900"/>
    <cellStyle name="输入 6 2" xfId="4901"/>
    <cellStyle name="输入 6 2 2" xfId="4902"/>
    <cellStyle name="输入 7" xfId="4903"/>
    <cellStyle name="输入 7 2" xfId="4904"/>
    <cellStyle name="注释 3" xfId="4905"/>
    <cellStyle name="输入 8" xfId="4906"/>
    <cellStyle name="数字" xfId="4907"/>
    <cellStyle name="数字 2" xfId="4908"/>
    <cellStyle name="数字 2 2" xfId="4909"/>
    <cellStyle name="数字 2 2 2" xfId="4910"/>
    <cellStyle name="数字 2 2 2 2" xfId="4911"/>
    <cellStyle name="数字 2 2 3" xfId="4912"/>
    <cellStyle name="数字 2 3" xfId="4913"/>
    <cellStyle name="数字 2 3 2" xfId="4914"/>
    <cellStyle name="数字 2 4" xfId="4915"/>
    <cellStyle name="数字 3" xfId="4916"/>
    <cellStyle name="数字 3 2" xfId="4917"/>
    <cellStyle name="数字 3 2 2" xfId="4918"/>
    <cellStyle name="数字 3 3" xfId="4919"/>
    <cellStyle name="数字 4" xfId="4920"/>
    <cellStyle name="数字 4 2" xfId="4921"/>
    <cellStyle name="数字 5" xfId="4922"/>
    <cellStyle name="未定义" xfId="4923"/>
    <cellStyle name="未定义 2" xfId="4924"/>
    <cellStyle name="小数 2" xfId="4925"/>
    <cellStyle name="小数 2 2" xfId="4926"/>
    <cellStyle name="小数 2 2 2" xfId="4927"/>
    <cellStyle name="小数 2 2 2 2" xfId="4928"/>
    <cellStyle name="小数 2 2 3" xfId="4929"/>
    <cellStyle name="小数 2 3" xfId="4930"/>
    <cellStyle name="小数 2 3 2" xfId="4931"/>
    <cellStyle name="小数 2 4" xfId="4932"/>
    <cellStyle name="小数 3" xfId="4933"/>
    <cellStyle name="小数 3 2" xfId="4934"/>
    <cellStyle name="小数 3 2 2" xfId="4935"/>
    <cellStyle name="小数 3 3" xfId="4936"/>
    <cellStyle name="样式 1 2" xfId="4937"/>
    <cellStyle name="着色 1" xfId="4938"/>
    <cellStyle name="着色 1 2" xfId="4939"/>
    <cellStyle name="着色 2" xfId="4940"/>
    <cellStyle name="着色 2 2" xfId="4941"/>
    <cellStyle name="着色 3" xfId="4942"/>
    <cellStyle name="着色 3 2" xfId="4943"/>
    <cellStyle name="着色 4" xfId="4944"/>
    <cellStyle name="着色 4 2" xfId="4945"/>
    <cellStyle name="着色 5" xfId="4946"/>
    <cellStyle name="着色 5 2" xfId="4947"/>
    <cellStyle name="着色 6" xfId="4948"/>
    <cellStyle name="着色 6 2" xfId="4949"/>
    <cellStyle name="寘嬫愗傝 [0.00]_Region Orders (2)" xfId="4950"/>
    <cellStyle name="注释 10" xfId="4951"/>
    <cellStyle name="注释 2" xfId="4952"/>
    <cellStyle name="注释 2 2" xfId="4953"/>
    <cellStyle name="注释 2 2 2" xfId="4954"/>
    <cellStyle name="注释 2 2 2 2" xfId="4955"/>
    <cellStyle name="注释 2 2 2 2 2" xfId="4956"/>
    <cellStyle name="注释 2 2 2 3" xfId="4957"/>
    <cellStyle name="注释 2 2 3" xfId="4958"/>
    <cellStyle name="注释 2 2 3 2" xfId="4959"/>
    <cellStyle name="注释 2 2 3 3" xfId="4960"/>
    <cellStyle name="注释 2 2 4" xfId="4961"/>
    <cellStyle name="注释 2 2 5" xfId="4962"/>
    <cellStyle name="注释 2 3" xfId="4963"/>
    <cellStyle name="注释 2 3 2" xfId="4964"/>
    <cellStyle name="注释 2 3 2 2" xfId="4965"/>
    <cellStyle name="注释 2 3 3" xfId="4966"/>
    <cellStyle name="注释 2 3 4" xfId="4967"/>
    <cellStyle name="注释 2 4" xfId="4968"/>
    <cellStyle name="注释 2 4 2" xfId="4969"/>
    <cellStyle name="注释 2 5" xfId="4970"/>
    <cellStyle name="注释 3 2" xfId="4971"/>
    <cellStyle name="注释 3 2 2" xfId="4972"/>
    <cellStyle name="注释 3 2 2 2" xfId="4973"/>
    <cellStyle name="注释 3 2 2 2 2" xfId="4974"/>
    <cellStyle name="注释 3 2 2 3" xfId="4975"/>
    <cellStyle name="注释 3 2 3" xfId="4976"/>
    <cellStyle name="注释 3 2 3 2" xfId="4977"/>
    <cellStyle name="注释 3 2 4" xfId="4978"/>
    <cellStyle name="注释 3 3" xfId="4979"/>
    <cellStyle name="注释 3 3 2" xfId="4980"/>
    <cellStyle name="注释 3 3 2 2" xfId="4981"/>
    <cellStyle name="注释 3 3 3" xfId="4982"/>
    <cellStyle name="注释 3 4" xfId="4983"/>
    <cellStyle name="注释 3 4 2" xfId="4984"/>
    <cellStyle name="注释 3 5" xfId="4985"/>
    <cellStyle name="注释 4 2" xfId="4986"/>
    <cellStyle name="注释 4 2 2" xfId="4987"/>
    <cellStyle name="注释 4 2 2 2" xfId="4988"/>
    <cellStyle name="注释 4 2 3" xfId="4989"/>
    <cellStyle name="注释 4 3" xfId="4990"/>
    <cellStyle name="注释 4 3 2" xfId="4991"/>
    <cellStyle name="注释 4 4" xfId="4992"/>
    <cellStyle name="注释 5" xfId="4993"/>
    <cellStyle name="注释 5 2" xfId="4994"/>
    <cellStyle name="注释 5 2 2" xfId="4995"/>
    <cellStyle name="注释 5 2 2 2" xfId="4996"/>
    <cellStyle name="注释 5 2 3" xfId="4997"/>
    <cellStyle name="注释 5 3" xfId="4998"/>
    <cellStyle name="注释 5 3 2" xfId="4999"/>
    <cellStyle name="注释 5 4" xfId="5000"/>
    <cellStyle name="注释 6 2" xfId="5001"/>
    <cellStyle name="注释 6 2 2" xfId="5002"/>
    <cellStyle name="注释 6 3" xfId="5003"/>
    <cellStyle name="注释 7" xfId="5004"/>
    <cellStyle name="注释 7 2" xfId="5005"/>
    <cellStyle name="注释 8" xfId="5006"/>
    <cellStyle name="注释 9" xfId="5007"/>
    <cellStyle name="常规_2006年预算表" xfId="5008"/>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abSelected="1" workbookViewId="0">
      <selection activeCell="H18" sqref="H18"/>
    </sheetView>
  </sheetViews>
  <sheetFormatPr defaultColWidth="9" defaultRowHeight="14.25" outlineLevelCol="2"/>
  <cols>
    <col min="1" max="1" width="4.375" style="383" customWidth="1"/>
    <col min="2" max="2" width="69.125" style="381" customWidth="1"/>
    <col min="3" max="3" width="14.25" style="383" customWidth="1"/>
    <col min="4" max="8" width="9" style="381"/>
    <col min="9" max="9" width="58.625" style="381" customWidth="1"/>
    <col min="10" max="16384" width="9" style="381"/>
  </cols>
  <sheetData>
    <row r="1" s="380" customFormat="1" ht="22.5" spans="1:3">
      <c r="A1" s="384" t="s">
        <v>0</v>
      </c>
      <c r="B1" s="384"/>
      <c r="C1" s="384"/>
    </row>
    <row r="2" s="381" customFormat="1" spans="1:3">
      <c r="A2" s="385"/>
      <c r="B2" s="385"/>
      <c r="C2" s="383"/>
    </row>
    <row r="3" s="382" customFormat="1" ht="25.15" customHeight="1" spans="1:3">
      <c r="A3" s="386" t="s">
        <v>1</v>
      </c>
      <c r="B3" s="386"/>
      <c r="C3" s="387"/>
    </row>
    <row r="4" s="381" customFormat="1" ht="25.15" customHeight="1" spans="1:3">
      <c r="A4" s="388" t="s">
        <v>2</v>
      </c>
      <c r="B4" s="389" t="s">
        <v>3</v>
      </c>
      <c r="C4" s="387" t="s">
        <v>4</v>
      </c>
    </row>
    <row r="5" s="381" customFormat="1" ht="25.15" customHeight="1" spans="1:3">
      <c r="A5" s="388" t="s">
        <v>5</v>
      </c>
      <c r="B5" s="389" t="s">
        <v>6</v>
      </c>
      <c r="C5" s="387" t="s">
        <v>4</v>
      </c>
    </row>
    <row r="6" s="381" customFormat="1" ht="25.15" customHeight="1" spans="1:3">
      <c r="A6" s="388" t="s">
        <v>7</v>
      </c>
      <c r="B6" s="389" t="s">
        <v>8</v>
      </c>
      <c r="C6" s="387" t="s">
        <v>9</v>
      </c>
    </row>
    <row r="7" s="381" customFormat="1" ht="25.15" customHeight="1" spans="1:3">
      <c r="A7" s="388" t="s">
        <v>10</v>
      </c>
      <c r="B7" s="389" t="s">
        <v>11</v>
      </c>
      <c r="C7" s="387" t="s">
        <v>4</v>
      </c>
    </row>
    <row r="8" s="381" customFormat="1" ht="25.15" customHeight="1" spans="1:3">
      <c r="A8" s="388" t="s">
        <v>12</v>
      </c>
      <c r="B8" s="389" t="s">
        <v>13</v>
      </c>
      <c r="C8" s="387" t="s">
        <v>4</v>
      </c>
    </row>
    <row r="9" s="381" customFormat="1" ht="25.15" customHeight="1" spans="1:3">
      <c r="A9" s="388" t="s">
        <v>14</v>
      </c>
      <c r="B9" s="389" t="s">
        <v>15</v>
      </c>
      <c r="C9" s="387" t="s">
        <v>4</v>
      </c>
    </row>
    <row r="10" s="381" customFormat="1" ht="25.15" customHeight="1" spans="1:3">
      <c r="A10" s="388" t="s">
        <v>16</v>
      </c>
      <c r="B10" s="389" t="s">
        <v>17</v>
      </c>
      <c r="C10" s="387" t="s">
        <v>4</v>
      </c>
    </row>
    <row r="11" s="381" customFormat="1" ht="25.15" customHeight="1" spans="1:3">
      <c r="A11" s="388" t="s">
        <v>18</v>
      </c>
      <c r="B11" s="389" t="s">
        <v>19</v>
      </c>
      <c r="C11" s="387" t="s">
        <v>4</v>
      </c>
    </row>
    <row r="12" s="381" customFormat="1" ht="25.15" customHeight="1" spans="1:3">
      <c r="A12" s="388" t="s">
        <v>20</v>
      </c>
      <c r="B12" s="389" t="s">
        <v>21</v>
      </c>
      <c r="C12" s="387" t="s">
        <v>4</v>
      </c>
    </row>
    <row r="13" s="381" customFormat="1" ht="25.15" customHeight="1" spans="1:3">
      <c r="A13" s="388" t="s">
        <v>22</v>
      </c>
      <c r="B13" s="389" t="s">
        <v>23</v>
      </c>
      <c r="C13" s="387" t="s">
        <v>9</v>
      </c>
    </row>
    <row r="14" s="381" customFormat="1" ht="25.15" customHeight="1" spans="1:3">
      <c r="A14" s="388" t="s">
        <v>24</v>
      </c>
      <c r="B14" s="389" t="s">
        <v>25</v>
      </c>
      <c r="C14" s="387" t="s">
        <v>9</v>
      </c>
    </row>
    <row r="15" s="381" customFormat="1" ht="25.15" customHeight="1" spans="1:3">
      <c r="A15" s="388" t="s">
        <v>26</v>
      </c>
      <c r="B15" s="389" t="s">
        <v>27</v>
      </c>
      <c r="C15" s="387" t="s">
        <v>4</v>
      </c>
    </row>
    <row r="16" s="381" customFormat="1" ht="25.15" customHeight="1" spans="1:3">
      <c r="A16" s="388" t="s">
        <v>28</v>
      </c>
      <c r="B16" s="389" t="s">
        <v>29</v>
      </c>
      <c r="C16" s="387" t="s">
        <v>4</v>
      </c>
    </row>
    <row r="17" s="381" customFormat="1" ht="25.15" customHeight="1" spans="1:3">
      <c r="A17" s="388" t="s">
        <v>30</v>
      </c>
      <c r="B17" s="389" t="s">
        <v>31</v>
      </c>
      <c r="C17" s="387" t="s">
        <v>4</v>
      </c>
    </row>
    <row r="18" s="381" customFormat="1" ht="25.15" customHeight="1" spans="1:3">
      <c r="A18" s="388" t="s">
        <v>32</v>
      </c>
      <c r="B18" s="389" t="s">
        <v>33</v>
      </c>
      <c r="C18" s="387" t="s">
        <v>9</v>
      </c>
    </row>
    <row r="19" s="381" customFormat="1" ht="25.15" customHeight="1" spans="1:3">
      <c r="A19" s="388" t="s">
        <v>34</v>
      </c>
      <c r="B19" s="389" t="s">
        <v>35</v>
      </c>
      <c r="C19" s="387" t="s">
        <v>9</v>
      </c>
    </row>
    <row r="20" s="381" customFormat="1" ht="25.15" customHeight="1" spans="1:3">
      <c r="A20" s="388" t="s">
        <v>36</v>
      </c>
      <c r="B20" s="389" t="s">
        <v>37</v>
      </c>
      <c r="C20" s="387" t="s">
        <v>4</v>
      </c>
    </row>
    <row r="21" s="381" customFormat="1" ht="25.15" customHeight="1" spans="1:3">
      <c r="A21" s="388" t="s">
        <v>38</v>
      </c>
      <c r="B21" s="389" t="s">
        <v>39</v>
      </c>
      <c r="C21" s="387" t="s">
        <v>4</v>
      </c>
    </row>
    <row r="22" s="381" customFormat="1" ht="25.15" customHeight="1" spans="1:3">
      <c r="A22" s="388" t="s">
        <v>40</v>
      </c>
      <c r="B22" s="389" t="s">
        <v>41</v>
      </c>
      <c r="C22" s="387" t="s">
        <v>9</v>
      </c>
    </row>
    <row r="23" s="381" customFormat="1" ht="25.15" customHeight="1" spans="1:3">
      <c r="A23" s="388" t="s">
        <v>42</v>
      </c>
      <c r="B23" s="389" t="s">
        <v>43</v>
      </c>
      <c r="C23" s="387" t="s">
        <v>9</v>
      </c>
    </row>
    <row r="24" s="381" customFormat="1" ht="25.15" customHeight="1" spans="1:3">
      <c r="A24" s="388" t="s">
        <v>44</v>
      </c>
      <c r="B24" s="389" t="s">
        <v>45</v>
      </c>
      <c r="C24" s="387" t="s">
        <v>4</v>
      </c>
    </row>
    <row r="25" s="381" customFormat="1" ht="25.15" customHeight="1" spans="1:3">
      <c r="A25" s="388" t="s">
        <v>46</v>
      </c>
      <c r="B25" s="389" t="s">
        <v>47</v>
      </c>
      <c r="C25" s="387" t="s">
        <v>4</v>
      </c>
    </row>
    <row r="26" s="381" customFormat="1" ht="25.15" customHeight="1" spans="1:3">
      <c r="A26" s="386" t="s">
        <v>48</v>
      </c>
      <c r="B26" s="386"/>
      <c r="C26" s="390"/>
    </row>
    <row r="27" s="381" customFormat="1" ht="25.15" customHeight="1" spans="1:3">
      <c r="A27" s="390" t="s">
        <v>2</v>
      </c>
      <c r="B27" s="391" t="s">
        <v>49</v>
      </c>
      <c r="C27" s="390" t="s">
        <v>4</v>
      </c>
    </row>
    <row r="28" s="381" customFormat="1" ht="25.15" customHeight="1" spans="1:3">
      <c r="A28" s="390" t="s">
        <v>5</v>
      </c>
      <c r="B28" s="391" t="s">
        <v>50</v>
      </c>
      <c r="C28" s="390" t="s">
        <v>9</v>
      </c>
    </row>
    <row r="29" s="381" customFormat="1" ht="25.15" customHeight="1" spans="1:3">
      <c r="A29" s="390" t="s">
        <v>7</v>
      </c>
      <c r="B29" s="391" t="s">
        <v>51</v>
      </c>
      <c r="C29" s="390" t="s">
        <v>4</v>
      </c>
    </row>
    <row r="30" s="381" customFormat="1" ht="25.15" customHeight="1" spans="1:3">
      <c r="A30" s="390" t="s">
        <v>10</v>
      </c>
      <c r="B30" s="391" t="s">
        <v>52</v>
      </c>
      <c r="C30" s="390" t="s">
        <v>9</v>
      </c>
    </row>
    <row r="31" s="381" customFormat="1" ht="15.6" customHeight="1" spans="1:3">
      <c r="A31" s="392"/>
      <c r="B31" s="392"/>
      <c r="C31" s="392"/>
    </row>
    <row r="32" s="381" customFormat="1" spans="1:3">
      <c r="A32" s="393"/>
      <c r="B32" s="393"/>
      <c r="C32" s="393"/>
    </row>
    <row r="33" s="381" customFormat="1" ht="42.6" customHeight="1" spans="1:3">
      <c r="A33" s="393"/>
      <c r="B33" s="393"/>
      <c r="C33" s="393"/>
    </row>
  </sheetData>
  <mergeCells count="5">
    <mergeCell ref="A1:C1"/>
    <mergeCell ref="A2:B2"/>
    <mergeCell ref="A3:B3"/>
    <mergeCell ref="A26:B26"/>
    <mergeCell ref="A31:C33"/>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1" sqref="A1:E1"/>
    </sheetView>
  </sheetViews>
  <sheetFormatPr defaultColWidth="8.75" defaultRowHeight="14.25" outlineLevelCol="4"/>
  <cols>
    <col min="1" max="1" width="35" style="362" customWidth="1"/>
    <col min="2" max="2" width="14" style="362" customWidth="1"/>
    <col min="3" max="4" width="13.75" style="362" customWidth="1"/>
    <col min="5" max="5" width="15" style="362" customWidth="1"/>
    <col min="6" max="252" width="8.75" style="362"/>
    <col min="253" max="253" width="38.25" style="362" customWidth="1"/>
    <col min="254" max="255" width="13.25" style="362" customWidth="1"/>
    <col min="256" max="256" width="10" style="362" customWidth="1"/>
    <col min="257" max="257" width="12.625" style="362" customWidth="1"/>
    <col min="258" max="258" width="8.75" style="362" hidden="1" customWidth="1"/>
    <col min="259" max="259" width="18.625" style="362" customWidth="1"/>
    <col min="260" max="260" width="10.625" style="362" customWidth="1"/>
    <col min="261" max="508" width="8.75" style="362"/>
    <col min="509" max="509" width="38.25" style="362" customWidth="1"/>
    <col min="510" max="511" width="13.25" style="362" customWidth="1"/>
    <col min="512" max="512" width="10" style="362" customWidth="1"/>
    <col min="513" max="513" width="12.625" style="362" customWidth="1"/>
    <col min="514" max="514" width="8.75" style="362" hidden="1" customWidth="1"/>
    <col min="515" max="515" width="18.625" style="362" customWidth="1"/>
    <col min="516" max="516" width="10.625" style="362" customWidth="1"/>
    <col min="517" max="764" width="8.75" style="362"/>
    <col min="765" max="765" width="38.25" style="362" customWidth="1"/>
    <col min="766" max="767" width="13.25" style="362" customWidth="1"/>
    <col min="768" max="768" width="10" style="362" customWidth="1"/>
    <col min="769" max="769" width="12.625" style="362" customWidth="1"/>
    <col min="770" max="770" width="8.75" style="362" hidden="1" customWidth="1"/>
    <col min="771" max="771" width="18.625" style="362" customWidth="1"/>
    <col min="772" max="772" width="10.625" style="362" customWidth="1"/>
    <col min="773" max="1020" width="8.75" style="362"/>
    <col min="1021" max="1021" width="38.25" style="362" customWidth="1"/>
    <col min="1022" max="1023" width="13.25" style="362" customWidth="1"/>
    <col min="1024" max="1024" width="10" style="362" customWidth="1"/>
    <col min="1025" max="1025" width="12.625" style="362" customWidth="1"/>
    <col min="1026" max="1026" width="8.75" style="362" hidden="1" customWidth="1"/>
    <col min="1027" max="1027" width="18.625" style="362" customWidth="1"/>
    <col min="1028" max="1028" width="10.625" style="362" customWidth="1"/>
    <col min="1029" max="1276" width="8.75" style="362"/>
    <col min="1277" max="1277" width="38.25" style="362" customWidth="1"/>
    <col min="1278" max="1279" width="13.25" style="362" customWidth="1"/>
    <col min="1280" max="1280" width="10" style="362" customWidth="1"/>
    <col min="1281" max="1281" width="12.625" style="362" customWidth="1"/>
    <col min="1282" max="1282" width="8.75" style="362" hidden="1" customWidth="1"/>
    <col min="1283" max="1283" width="18.625" style="362" customWidth="1"/>
    <col min="1284" max="1284" width="10.625" style="362" customWidth="1"/>
    <col min="1285" max="1532" width="8.75" style="362"/>
    <col min="1533" max="1533" width="38.25" style="362" customWidth="1"/>
    <col min="1534" max="1535" width="13.25" style="362" customWidth="1"/>
    <col min="1536" max="1536" width="10" style="362" customWidth="1"/>
    <col min="1537" max="1537" width="12.625" style="362" customWidth="1"/>
    <col min="1538" max="1538" width="8.75" style="362" hidden="1" customWidth="1"/>
    <col min="1539" max="1539" width="18.625" style="362" customWidth="1"/>
    <col min="1540" max="1540" width="10.625" style="362" customWidth="1"/>
    <col min="1541" max="1788" width="8.75" style="362"/>
    <col min="1789" max="1789" width="38.25" style="362" customWidth="1"/>
    <col min="1790" max="1791" width="13.25" style="362" customWidth="1"/>
    <col min="1792" max="1792" width="10" style="362" customWidth="1"/>
    <col min="1793" max="1793" width="12.625" style="362" customWidth="1"/>
    <col min="1794" max="1794" width="8.75" style="362" hidden="1" customWidth="1"/>
    <col min="1795" max="1795" width="18.625" style="362" customWidth="1"/>
    <col min="1796" max="1796" width="10.625" style="362" customWidth="1"/>
    <col min="1797" max="2044" width="8.75" style="362"/>
    <col min="2045" max="2045" width="38.25" style="362" customWidth="1"/>
    <col min="2046" max="2047" width="13.25" style="362" customWidth="1"/>
    <col min="2048" max="2048" width="10" style="362" customWidth="1"/>
    <col min="2049" max="2049" width="12.625" style="362" customWidth="1"/>
    <col min="2050" max="2050" width="8.75" style="362" hidden="1" customWidth="1"/>
    <col min="2051" max="2051" width="18.625" style="362" customWidth="1"/>
    <col min="2052" max="2052" width="10.625" style="362" customWidth="1"/>
    <col min="2053" max="2300" width="8.75" style="362"/>
    <col min="2301" max="2301" width="38.25" style="362" customWidth="1"/>
    <col min="2302" max="2303" width="13.25" style="362" customWidth="1"/>
    <col min="2304" max="2304" width="10" style="362" customWidth="1"/>
    <col min="2305" max="2305" width="12.625" style="362" customWidth="1"/>
    <col min="2306" max="2306" width="8.75" style="362" hidden="1" customWidth="1"/>
    <col min="2307" max="2307" width="18.625" style="362" customWidth="1"/>
    <col min="2308" max="2308" width="10.625" style="362" customWidth="1"/>
    <col min="2309" max="2556" width="8.75" style="362"/>
    <col min="2557" max="2557" width="38.25" style="362" customWidth="1"/>
    <col min="2558" max="2559" width="13.25" style="362" customWidth="1"/>
    <col min="2560" max="2560" width="10" style="362" customWidth="1"/>
    <col min="2561" max="2561" width="12.625" style="362" customWidth="1"/>
    <col min="2562" max="2562" width="8.75" style="362" hidden="1" customWidth="1"/>
    <col min="2563" max="2563" width="18.625" style="362" customWidth="1"/>
    <col min="2564" max="2564" width="10.625" style="362" customWidth="1"/>
    <col min="2565" max="2812" width="8.75" style="362"/>
    <col min="2813" max="2813" width="38.25" style="362" customWidth="1"/>
    <col min="2814" max="2815" width="13.25" style="362" customWidth="1"/>
    <col min="2816" max="2816" width="10" style="362" customWidth="1"/>
    <col min="2817" max="2817" width="12.625" style="362" customWidth="1"/>
    <col min="2818" max="2818" width="8.75" style="362" hidden="1" customWidth="1"/>
    <col min="2819" max="2819" width="18.625" style="362" customWidth="1"/>
    <col min="2820" max="2820" width="10.625" style="362" customWidth="1"/>
    <col min="2821" max="3068" width="8.75" style="362"/>
    <col min="3069" max="3069" width="38.25" style="362" customWidth="1"/>
    <col min="3070" max="3071" width="13.25" style="362" customWidth="1"/>
    <col min="3072" max="3072" width="10" style="362" customWidth="1"/>
    <col min="3073" max="3073" width="12.625" style="362" customWidth="1"/>
    <col min="3074" max="3074" width="8.75" style="362" hidden="1" customWidth="1"/>
    <col min="3075" max="3075" width="18.625" style="362" customWidth="1"/>
    <col min="3076" max="3076" width="10.625" style="362" customWidth="1"/>
    <col min="3077" max="3324" width="8.75" style="362"/>
    <col min="3325" max="3325" width="38.25" style="362" customWidth="1"/>
    <col min="3326" max="3327" width="13.25" style="362" customWidth="1"/>
    <col min="3328" max="3328" width="10" style="362" customWidth="1"/>
    <col min="3329" max="3329" width="12.625" style="362" customWidth="1"/>
    <col min="3330" max="3330" width="8.75" style="362" hidden="1" customWidth="1"/>
    <col min="3331" max="3331" width="18.625" style="362" customWidth="1"/>
    <col min="3332" max="3332" width="10.625" style="362" customWidth="1"/>
    <col min="3333" max="3580" width="8.75" style="362"/>
    <col min="3581" max="3581" width="38.25" style="362" customWidth="1"/>
    <col min="3582" max="3583" width="13.25" style="362" customWidth="1"/>
    <col min="3584" max="3584" width="10" style="362" customWidth="1"/>
    <col min="3585" max="3585" width="12.625" style="362" customWidth="1"/>
    <col min="3586" max="3586" width="8.75" style="362" hidden="1" customWidth="1"/>
    <col min="3587" max="3587" width="18.625" style="362" customWidth="1"/>
    <col min="3588" max="3588" width="10.625" style="362" customWidth="1"/>
    <col min="3589" max="3836" width="8.75" style="362"/>
    <col min="3837" max="3837" width="38.25" style="362" customWidth="1"/>
    <col min="3838" max="3839" width="13.25" style="362" customWidth="1"/>
    <col min="3840" max="3840" width="10" style="362" customWidth="1"/>
    <col min="3841" max="3841" width="12.625" style="362" customWidth="1"/>
    <col min="3842" max="3842" width="8.75" style="362" hidden="1" customWidth="1"/>
    <col min="3843" max="3843" width="18.625" style="362" customWidth="1"/>
    <col min="3844" max="3844" width="10.625" style="362" customWidth="1"/>
    <col min="3845" max="4092" width="8.75" style="362"/>
    <col min="4093" max="4093" width="38.25" style="362" customWidth="1"/>
    <col min="4094" max="4095" width="13.25" style="362" customWidth="1"/>
    <col min="4096" max="4096" width="10" style="362" customWidth="1"/>
    <col min="4097" max="4097" width="12.625" style="362" customWidth="1"/>
    <col min="4098" max="4098" width="8.75" style="362" hidden="1" customWidth="1"/>
    <col min="4099" max="4099" width="18.625" style="362" customWidth="1"/>
    <col min="4100" max="4100" width="10.625" style="362" customWidth="1"/>
    <col min="4101" max="4348" width="8.75" style="362"/>
    <col min="4349" max="4349" width="38.25" style="362" customWidth="1"/>
    <col min="4350" max="4351" width="13.25" style="362" customWidth="1"/>
    <col min="4352" max="4352" width="10" style="362" customWidth="1"/>
    <col min="4353" max="4353" width="12.625" style="362" customWidth="1"/>
    <col min="4354" max="4354" width="8.75" style="362" hidden="1" customWidth="1"/>
    <col min="4355" max="4355" width="18.625" style="362" customWidth="1"/>
    <col min="4356" max="4356" width="10.625" style="362" customWidth="1"/>
    <col min="4357" max="4604" width="8.75" style="362"/>
    <col min="4605" max="4605" width="38.25" style="362" customWidth="1"/>
    <col min="4606" max="4607" width="13.25" style="362" customWidth="1"/>
    <col min="4608" max="4608" width="10" style="362" customWidth="1"/>
    <col min="4609" max="4609" width="12.625" style="362" customWidth="1"/>
    <col min="4610" max="4610" width="8.75" style="362" hidden="1" customWidth="1"/>
    <col min="4611" max="4611" width="18.625" style="362" customWidth="1"/>
    <col min="4612" max="4612" width="10.625" style="362" customWidth="1"/>
    <col min="4613" max="4860" width="8.75" style="362"/>
    <col min="4861" max="4861" width="38.25" style="362" customWidth="1"/>
    <col min="4862" max="4863" width="13.25" style="362" customWidth="1"/>
    <col min="4864" max="4864" width="10" style="362" customWidth="1"/>
    <col min="4865" max="4865" width="12.625" style="362" customWidth="1"/>
    <col min="4866" max="4866" width="8.75" style="362" hidden="1" customWidth="1"/>
    <col min="4867" max="4867" width="18.625" style="362" customWidth="1"/>
    <col min="4868" max="4868" width="10.625" style="362" customWidth="1"/>
    <col min="4869" max="5116" width="8.75" style="362"/>
    <col min="5117" max="5117" width="38.25" style="362" customWidth="1"/>
    <col min="5118" max="5119" width="13.25" style="362" customWidth="1"/>
    <col min="5120" max="5120" width="10" style="362" customWidth="1"/>
    <col min="5121" max="5121" width="12.625" style="362" customWidth="1"/>
    <col min="5122" max="5122" width="8.75" style="362" hidden="1" customWidth="1"/>
    <col min="5123" max="5123" width="18.625" style="362" customWidth="1"/>
    <col min="5124" max="5124" width="10.625" style="362" customWidth="1"/>
    <col min="5125" max="5372" width="8.75" style="362"/>
    <col min="5373" max="5373" width="38.25" style="362" customWidth="1"/>
    <col min="5374" max="5375" width="13.25" style="362" customWidth="1"/>
    <col min="5376" max="5376" width="10" style="362" customWidth="1"/>
    <col min="5377" max="5377" width="12.625" style="362" customWidth="1"/>
    <col min="5378" max="5378" width="8.75" style="362" hidden="1" customWidth="1"/>
    <col min="5379" max="5379" width="18.625" style="362" customWidth="1"/>
    <col min="5380" max="5380" width="10.625" style="362" customWidth="1"/>
    <col min="5381" max="5628" width="8.75" style="362"/>
    <col min="5629" max="5629" width="38.25" style="362" customWidth="1"/>
    <col min="5630" max="5631" width="13.25" style="362" customWidth="1"/>
    <col min="5632" max="5632" width="10" style="362" customWidth="1"/>
    <col min="5633" max="5633" width="12.625" style="362" customWidth="1"/>
    <col min="5634" max="5634" width="8.75" style="362" hidden="1" customWidth="1"/>
    <col min="5635" max="5635" width="18.625" style="362" customWidth="1"/>
    <col min="5636" max="5636" width="10.625" style="362" customWidth="1"/>
    <col min="5637" max="5884" width="8.75" style="362"/>
    <col min="5885" max="5885" width="38.25" style="362" customWidth="1"/>
    <col min="5886" max="5887" width="13.25" style="362" customWidth="1"/>
    <col min="5888" max="5888" width="10" style="362" customWidth="1"/>
    <col min="5889" max="5889" width="12.625" style="362" customWidth="1"/>
    <col min="5890" max="5890" width="8.75" style="362" hidden="1" customWidth="1"/>
    <col min="5891" max="5891" width="18.625" style="362" customWidth="1"/>
    <col min="5892" max="5892" width="10.625" style="362" customWidth="1"/>
    <col min="5893" max="6140" width="8.75" style="362"/>
    <col min="6141" max="6141" width="38.25" style="362" customWidth="1"/>
    <col min="6142" max="6143" width="13.25" style="362" customWidth="1"/>
    <col min="6144" max="6144" width="10" style="362" customWidth="1"/>
    <col min="6145" max="6145" width="12.625" style="362" customWidth="1"/>
    <col min="6146" max="6146" width="8.75" style="362" hidden="1" customWidth="1"/>
    <col min="6147" max="6147" width="18.625" style="362" customWidth="1"/>
    <col min="6148" max="6148" width="10.625" style="362" customWidth="1"/>
    <col min="6149" max="6396" width="8.75" style="362"/>
    <col min="6397" max="6397" width="38.25" style="362" customWidth="1"/>
    <col min="6398" max="6399" width="13.25" style="362" customWidth="1"/>
    <col min="6400" max="6400" width="10" style="362" customWidth="1"/>
    <col min="6401" max="6401" width="12.625" style="362" customWidth="1"/>
    <col min="6402" max="6402" width="8.75" style="362" hidden="1" customWidth="1"/>
    <col min="6403" max="6403" width="18.625" style="362" customWidth="1"/>
    <col min="6404" max="6404" width="10.625" style="362" customWidth="1"/>
    <col min="6405" max="6652" width="8.75" style="362"/>
    <col min="6653" max="6653" width="38.25" style="362" customWidth="1"/>
    <col min="6654" max="6655" width="13.25" style="362" customWidth="1"/>
    <col min="6656" max="6656" width="10" style="362" customWidth="1"/>
    <col min="6657" max="6657" width="12.625" style="362" customWidth="1"/>
    <col min="6658" max="6658" width="8.75" style="362" hidden="1" customWidth="1"/>
    <col min="6659" max="6659" width="18.625" style="362" customWidth="1"/>
    <col min="6660" max="6660" width="10.625" style="362" customWidth="1"/>
    <col min="6661" max="6908" width="8.75" style="362"/>
    <col min="6909" max="6909" width="38.25" style="362" customWidth="1"/>
    <col min="6910" max="6911" width="13.25" style="362" customWidth="1"/>
    <col min="6912" max="6912" width="10" style="362" customWidth="1"/>
    <col min="6913" max="6913" width="12.625" style="362" customWidth="1"/>
    <col min="6914" max="6914" width="8.75" style="362" hidden="1" customWidth="1"/>
    <col min="6915" max="6915" width="18.625" style="362" customWidth="1"/>
    <col min="6916" max="6916" width="10.625" style="362" customWidth="1"/>
    <col min="6917" max="7164" width="8.75" style="362"/>
    <col min="7165" max="7165" width="38.25" style="362" customWidth="1"/>
    <col min="7166" max="7167" width="13.25" style="362" customWidth="1"/>
    <col min="7168" max="7168" width="10" style="362" customWidth="1"/>
    <col min="7169" max="7169" width="12.625" style="362" customWidth="1"/>
    <col min="7170" max="7170" width="8.75" style="362" hidden="1" customWidth="1"/>
    <col min="7171" max="7171" width="18.625" style="362" customWidth="1"/>
    <col min="7172" max="7172" width="10.625" style="362" customWidth="1"/>
    <col min="7173" max="7420" width="8.75" style="362"/>
    <col min="7421" max="7421" width="38.25" style="362" customWidth="1"/>
    <col min="7422" max="7423" width="13.25" style="362" customWidth="1"/>
    <col min="7424" max="7424" width="10" style="362" customWidth="1"/>
    <col min="7425" max="7425" width="12.625" style="362" customWidth="1"/>
    <col min="7426" max="7426" width="8.75" style="362" hidden="1" customWidth="1"/>
    <col min="7427" max="7427" width="18.625" style="362" customWidth="1"/>
    <col min="7428" max="7428" width="10.625" style="362" customWidth="1"/>
    <col min="7429" max="7676" width="8.75" style="362"/>
    <col min="7677" max="7677" width="38.25" style="362" customWidth="1"/>
    <col min="7678" max="7679" width="13.25" style="362" customWidth="1"/>
    <col min="7680" max="7680" width="10" style="362" customWidth="1"/>
    <col min="7681" max="7681" width="12.625" style="362" customWidth="1"/>
    <col min="7682" max="7682" width="8.75" style="362" hidden="1" customWidth="1"/>
    <col min="7683" max="7683" width="18.625" style="362" customWidth="1"/>
    <col min="7684" max="7684" width="10.625" style="362" customWidth="1"/>
    <col min="7685" max="7932" width="8.75" style="362"/>
    <col min="7933" max="7933" width="38.25" style="362" customWidth="1"/>
    <col min="7934" max="7935" width="13.25" style="362" customWidth="1"/>
    <col min="7936" max="7936" width="10" style="362" customWidth="1"/>
    <col min="7937" max="7937" width="12.625" style="362" customWidth="1"/>
    <col min="7938" max="7938" width="8.75" style="362" hidden="1" customWidth="1"/>
    <col min="7939" max="7939" width="18.625" style="362" customWidth="1"/>
    <col min="7940" max="7940" width="10.625" style="362" customWidth="1"/>
    <col min="7941" max="8188" width="8.75" style="362"/>
    <col min="8189" max="8189" width="38.25" style="362" customWidth="1"/>
    <col min="8190" max="8191" width="13.25" style="362" customWidth="1"/>
    <col min="8192" max="8192" width="10" style="362" customWidth="1"/>
    <col min="8193" max="8193" width="12.625" style="362" customWidth="1"/>
    <col min="8194" max="8194" width="8.75" style="362" hidden="1" customWidth="1"/>
    <col min="8195" max="8195" width="18.625" style="362" customWidth="1"/>
    <col min="8196" max="8196" width="10.625" style="362" customWidth="1"/>
    <col min="8197" max="8444" width="8.75" style="362"/>
    <col min="8445" max="8445" width="38.25" style="362" customWidth="1"/>
    <col min="8446" max="8447" width="13.25" style="362" customWidth="1"/>
    <col min="8448" max="8448" width="10" style="362" customWidth="1"/>
    <col min="8449" max="8449" width="12.625" style="362" customWidth="1"/>
    <col min="8450" max="8450" width="8.75" style="362" hidden="1" customWidth="1"/>
    <col min="8451" max="8451" width="18.625" style="362" customWidth="1"/>
    <col min="8452" max="8452" width="10.625" style="362" customWidth="1"/>
    <col min="8453" max="8700" width="8.75" style="362"/>
    <col min="8701" max="8701" width="38.25" style="362" customWidth="1"/>
    <col min="8702" max="8703" width="13.25" style="362" customWidth="1"/>
    <col min="8704" max="8704" width="10" style="362" customWidth="1"/>
    <col min="8705" max="8705" width="12.625" style="362" customWidth="1"/>
    <col min="8706" max="8706" width="8.75" style="362" hidden="1" customWidth="1"/>
    <col min="8707" max="8707" width="18.625" style="362" customWidth="1"/>
    <col min="8708" max="8708" width="10.625" style="362" customWidth="1"/>
    <col min="8709" max="8956" width="8.75" style="362"/>
    <col min="8957" max="8957" width="38.25" style="362" customWidth="1"/>
    <col min="8958" max="8959" width="13.25" style="362" customWidth="1"/>
    <col min="8960" max="8960" width="10" style="362" customWidth="1"/>
    <col min="8961" max="8961" width="12.625" style="362" customWidth="1"/>
    <col min="8962" max="8962" width="8.75" style="362" hidden="1" customWidth="1"/>
    <col min="8963" max="8963" width="18.625" style="362" customWidth="1"/>
    <col min="8964" max="8964" width="10.625" style="362" customWidth="1"/>
    <col min="8965" max="9212" width="8.75" style="362"/>
    <col min="9213" max="9213" width="38.25" style="362" customWidth="1"/>
    <col min="9214" max="9215" width="13.25" style="362" customWidth="1"/>
    <col min="9216" max="9216" width="10" style="362" customWidth="1"/>
    <col min="9217" max="9217" width="12.625" style="362" customWidth="1"/>
    <col min="9218" max="9218" width="8.75" style="362" hidden="1" customWidth="1"/>
    <col min="9219" max="9219" width="18.625" style="362" customWidth="1"/>
    <col min="9220" max="9220" width="10.625" style="362" customWidth="1"/>
    <col min="9221" max="9468" width="8.75" style="362"/>
    <col min="9469" max="9469" width="38.25" style="362" customWidth="1"/>
    <col min="9470" max="9471" width="13.25" style="362" customWidth="1"/>
    <col min="9472" max="9472" width="10" style="362" customWidth="1"/>
    <col min="9473" max="9473" width="12.625" style="362" customWidth="1"/>
    <col min="9474" max="9474" width="8.75" style="362" hidden="1" customWidth="1"/>
    <col min="9475" max="9475" width="18.625" style="362" customWidth="1"/>
    <col min="9476" max="9476" width="10.625" style="362" customWidth="1"/>
    <col min="9477" max="9724" width="8.75" style="362"/>
    <col min="9725" max="9725" width="38.25" style="362" customWidth="1"/>
    <col min="9726" max="9727" width="13.25" style="362" customWidth="1"/>
    <col min="9728" max="9728" width="10" style="362" customWidth="1"/>
    <col min="9729" max="9729" width="12.625" style="362" customWidth="1"/>
    <col min="9730" max="9730" width="8.75" style="362" hidden="1" customWidth="1"/>
    <col min="9731" max="9731" width="18.625" style="362" customWidth="1"/>
    <col min="9732" max="9732" width="10.625" style="362" customWidth="1"/>
    <col min="9733" max="9980" width="8.75" style="362"/>
    <col min="9981" max="9981" width="38.25" style="362" customWidth="1"/>
    <col min="9982" max="9983" width="13.25" style="362" customWidth="1"/>
    <col min="9984" max="9984" width="10" style="362" customWidth="1"/>
    <col min="9985" max="9985" width="12.625" style="362" customWidth="1"/>
    <col min="9986" max="9986" width="8.75" style="362" hidden="1" customWidth="1"/>
    <col min="9987" max="9987" width="18.625" style="362" customWidth="1"/>
    <col min="9988" max="9988" width="10.625" style="362" customWidth="1"/>
    <col min="9989" max="10236" width="8.75" style="362"/>
    <col min="10237" max="10237" width="38.25" style="362" customWidth="1"/>
    <col min="10238" max="10239" width="13.25" style="362" customWidth="1"/>
    <col min="10240" max="10240" width="10" style="362" customWidth="1"/>
    <col min="10241" max="10241" width="12.625" style="362" customWidth="1"/>
    <col min="10242" max="10242" width="8.75" style="362" hidden="1" customWidth="1"/>
    <col min="10243" max="10243" width="18.625" style="362" customWidth="1"/>
    <col min="10244" max="10244" width="10.625" style="362" customWidth="1"/>
    <col min="10245" max="10492" width="8.75" style="362"/>
    <col min="10493" max="10493" width="38.25" style="362" customWidth="1"/>
    <col min="10494" max="10495" width="13.25" style="362" customWidth="1"/>
    <col min="10496" max="10496" width="10" style="362" customWidth="1"/>
    <col min="10497" max="10497" width="12.625" style="362" customWidth="1"/>
    <col min="10498" max="10498" width="8.75" style="362" hidden="1" customWidth="1"/>
    <col min="10499" max="10499" width="18.625" style="362" customWidth="1"/>
    <col min="10500" max="10500" width="10.625" style="362" customWidth="1"/>
    <col min="10501" max="10748" width="8.75" style="362"/>
    <col min="10749" max="10749" width="38.25" style="362" customWidth="1"/>
    <col min="10750" max="10751" width="13.25" style="362" customWidth="1"/>
    <col min="10752" max="10752" width="10" style="362" customWidth="1"/>
    <col min="10753" max="10753" width="12.625" style="362" customWidth="1"/>
    <col min="10754" max="10754" width="8.75" style="362" hidden="1" customWidth="1"/>
    <col min="10755" max="10755" width="18.625" style="362" customWidth="1"/>
    <col min="10756" max="10756" width="10.625" style="362" customWidth="1"/>
    <col min="10757" max="11004" width="8.75" style="362"/>
    <col min="11005" max="11005" width="38.25" style="362" customWidth="1"/>
    <col min="11006" max="11007" width="13.25" style="362" customWidth="1"/>
    <col min="11008" max="11008" width="10" style="362" customWidth="1"/>
    <col min="11009" max="11009" width="12.625" style="362" customWidth="1"/>
    <col min="11010" max="11010" width="8.75" style="362" hidden="1" customWidth="1"/>
    <col min="11011" max="11011" width="18.625" style="362" customWidth="1"/>
    <col min="11012" max="11012" width="10.625" style="362" customWidth="1"/>
    <col min="11013" max="11260" width="8.75" style="362"/>
    <col min="11261" max="11261" width="38.25" style="362" customWidth="1"/>
    <col min="11262" max="11263" width="13.25" style="362" customWidth="1"/>
    <col min="11264" max="11264" width="10" style="362" customWidth="1"/>
    <col min="11265" max="11265" width="12.625" style="362" customWidth="1"/>
    <col min="11266" max="11266" width="8.75" style="362" hidden="1" customWidth="1"/>
    <col min="11267" max="11267" width="18.625" style="362" customWidth="1"/>
    <col min="11268" max="11268" width="10.625" style="362" customWidth="1"/>
    <col min="11269" max="11516" width="8.75" style="362"/>
    <col min="11517" max="11517" width="38.25" style="362" customWidth="1"/>
    <col min="11518" max="11519" width="13.25" style="362" customWidth="1"/>
    <col min="11520" max="11520" width="10" style="362" customWidth="1"/>
    <col min="11521" max="11521" width="12.625" style="362" customWidth="1"/>
    <col min="11522" max="11522" width="8.75" style="362" hidden="1" customWidth="1"/>
    <col min="11523" max="11523" width="18.625" style="362" customWidth="1"/>
    <col min="11524" max="11524" width="10.625" style="362" customWidth="1"/>
    <col min="11525" max="11772" width="8.75" style="362"/>
    <col min="11773" max="11773" width="38.25" style="362" customWidth="1"/>
    <col min="11774" max="11775" width="13.25" style="362" customWidth="1"/>
    <col min="11776" max="11776" width="10" style="362" customWidth="1"/>
    <col min="11777" max="11777" width="12.625" style="362" customWidth="1"/>
    <col min="11778" max="11778" width="8.75" style="362" hidden="1" customWidth="1"/>
    <col min="11779" max="11779" width="18.625" style="362" customWidth="1"/>
    <col min="11780" max="11780" width="10.625" style="362" customWidth="1"/>
    <col min="11781" max="12028" width="8.75" style="362"/>
    <col min="12029" max="12029" width="38.25" style="362" customWidth="1"/>
    <col min="12030" max="12031" width="13.25" style="362" customWidth="1"/>
    <col min="12032" max="12032" width="10" style="362" customWidth="1"/>
    <col min="12033" max="12033" width="12.625" style="362" customWidth="1"/>
    <col min="12034" max="12034" width="8.75" style="362" hidden="1" customWidth="1"/>
    <col min="12035" max="12035" width="18.625" style="362" customWidth="1"/>
    <col min="12036" max="12036" width="10.625" style="362" customWidth="1"/>
    <col min="12037" max="12284" width="8.75" style="362"/>
    <col min="12285" max="12285" width="38.25" style="362" customWidth="1"/>
    <col min="12286" max="12287" width="13.25" style="362" customWidth="1"/>
    <col min="12288" max="12288" width="10" style="362" customWidth="1"/>
    <col min="12289" max="12289" width="12.625" style="362" customWidth="1"/>
    <col min="12290" max="12290" width="8.75" style="362" hidden="1" customWidth="1"/>
    <col min="12291" max="12291" width="18.625" style="362" customWidth="1"/>
    <col min="12292" max="12292" width="10.625" style="362" customWidth="1"/>
    <col min="12293" max="12540" width="8.75" style="362"/>
    <col min="12541" max="12541" width="38.25" style="362" customWidth="1"/>
    <col min="12542" max="12543" width="13.25" style="362" customWidth="1"/>
    <col min="12544" max="12544" width="10" style="362" customWidth="1"/>
    <col min="12545" max="12545" width="12.625" style="362" customWidth="1"/>
    <col min="12546" max="12546" width="8.75" style="362" hidden="1" customWidth="1"/>
    <col min="12547" max="12547" width="18.625" style="362" customWidth="1"/>
    <col min="12548" max="12548" width="10.625" style="362" customWidth="1"/>
    <col min="12549" max="12796" width="8.75" style="362"/>
    <col min="12797" max="12797" width="38.25" style="362" customWidth="1"/>
    <col min="12798" max="12799" width="13.25" style="362" customWidth="1"/>
    <col min="12800" max="12800" width="10" style="362" customWidth="1"/>
    <col min="12801" max="12801" width="12.625" style="362" customWidth="1"/>
    <col min="12802" max="12802" width="8.75" style="362" hidden="1" customWidth="1"/>
    <col min="12803" max="12803" width="18.625" style="362" customWidth="1"/>
    <col min="12804" max="12804" width="10.625" style="362" customWidth="1"/>
    <col min="12805" max="13052" width="8.75" style="362"/>
    <col min="13053" max="13053" width="38.25" style="362" customWidth="1"/>
    <col min="13054" max="13055" width="13.25" style="362" customWidth="1"/>
    <col min="13056" max="13056" width="10" style="362" customWidth="1"/>
    <col min="13057" max="13057" width="12.625" style="362" customWidth="1"/>
    <col min="13058" max="13058" width="8.75" style="362" hidden="1" customWidth="1"/>
    <col min="13059" max="13059" width="18.625" style="362" customWidth="1"/>
    <col min="13060" max="13060" width="10.625" style="362" customWidth="1"/>
    <col min="13061" max="13308" width="8.75" style="362"/>
    <col min="13309" max="13309" width="38.25" style="362" customWidth="1"/>
    <col min="13310" max="13311" width="13.25" style="362" customWidth="1"/>
    <col min="13312" max="13312" width="10" style="362" customWidth="1"/>
    <col min="13313" max="13313" width="12.625" style="362" customWidth="1"/>
    <col min="13314" max="13314" width="8.75" style="362" hidden="1" customWidth="1"/>
    <col min="13315" max="13315" width="18.625" style="362" customWidth="1"/>
    <col min="13316" max="13316" width="10.625" style="362" customWidth="1"/>
    <col min="13317" max="13564" width="8.75" style="362"/>
    <col min="13565" max="13565" width="38.25" style="362" customWidth="1"/>
    <col min="13566" max="13567" width="13.25" style="362" customWidth="1"/>
    <col min="13568" max="13568" width="10" style="362" customWidth="1"/>
    <col min="13569" max="13569" width="12.625" style="362" customWidth="1"/>
    <col min="13570" max="13570" width="8.75" style="362" hidden="1" customWidth="1"/>
    <col min="13571" max="13571" width="18.625" style="362" customWidth="1"/>
    <col min="13572" max="13572" width="10.625" style="362" customWidth="1"/>
    <col min="13573" max="13820" width="8.75" style="362"/>
    <col min="13821" max="13821" width="38.25" style="362" customWidth="1"/>
    <col min="13822" max="13823" width="13.25" style="362" customWidth="1"/>
    <col min="13824" max="13824" width="10" style="362" customWidth="1"/>
    <col min="13825" max="13825" width="12.625" style="362" customWidth="1"/>
    <col min="13826" max="13826" width="8.75" style="362" hidden="1" customWidth="1"/>
    <col min="13827" max="13827" width="18.625" style="362" customWidth="1"/>
    <col min="13828" max="13828" width="10.625" style="362" customWidth="1"/>
    <col min="13829" max="14076" width="8.75" style="362"/>
    <col min="14077" max="14077" width="38.25" style="362" customWidth="1"/>
    <col min="14078" max="14079" width="13.25" style="362" customWidth="1"/>
    <col min="14080" max="14080" width="10" style="362" customWidth="1"/>
    <col min="14081" max="14081" width="12.625" style="362" customWidth="1"/>
    <col min="14082" max="14082" width="8.75" style="362" hidden="1" customWidth="1"/>
    <col min="14083" max="14083" width="18.625" style="362" customWidth="1"/>
    <col min="14084" max="14084" width="10.625" style="362" customWidth="1"/>
    <col min="14085" max="14332" width="8.75" style="362"/>
    <col min="14333" max="14333" width="38.25" style="362" customWidth="1"/>
    <col min="14334" max="14335" width="13.25" style="362" customWidth="1"/>
    <col min="14336" max="14336" width="10" style="362" customWidth="1"/>
    <col min="14337" max="14337" width="12.625" style="362" customWidth="1"/>
    <col min="14338" max="14338" width="8.75" style="362" hidden="1" customWidth="1"/>
    <col min="14339" max="14339" width="18.625" style="362" customWidth="1"/>
    <col min="14340" max="14340" width="10.625" style="362" customWidth="1"/>
    <col min="14341" max="14588" width="8.75" style="362"/>
    <col min="14589" max="14589" width="38.25" style="362" customWidth="1"/>
    <col min="14590" max="14591" width="13.25" style="362" customWidth="1"/>
    <col min="14592" max="14592" width="10" style="362" customWidth="1"/>
    <col min="14593" max="14593" width="12.625" style="362" customWidth="1"/>
    <col min="14594" max="14594" width="8.75" style="362" hidden="1" customWidth="1"/>
    <col min="14595" max="14595" width="18.625" style="362" customWidth="1"/>
    <col min="14596" max="14596" width="10.625" style="362" customWidth="1"/>
    <col min="14597" max="14844" width="8.75" style="362"/>
    <col min="14845" max="14845" width="38.25" style="362" customWidth="1"/>
    <col min="14846" max="14847" width="13.25" style="362" customWidth="1"/>
    <col min="14848" max="14848" width="10" style="362" customWidth="1"/>
    <col min="14849" max="14849" width="12.625" style="362" customWidth="1"/>
    <col min="14850" max="14850" width="8.75" style="362" hidden="1" customWidth="1"/>
    <col min="14851" max="14851" width="18.625" style="362" customWidth="1"/>
    <col min="14852" max="14852" width="10.625" style="362" customWidth="1"/>
    <col min="14853" max="15100" width="8.75" style="362"/>
    <col min="15101" max="15101" width="38.25" style="362" customWidth="1"/>
    <col min="15102" max="15103" width="13.25" style="362" customWidth="1"/>
    <col min="15104" max="15104" width="10" style="362" customWidth="1"/>
    <col min="15105" max="15105" width="12.625" style="362" customWidth="1"/>
    <col min="15106" max="15106" width="8.75" style="362" hidden="1" customWidth="1"/>
    <col min="15107" max="15107" width="18.625" style="362" customWidth="1"/>
    <col min="15108" max="15108" width="10.625" style="362" customWidth="1"/>
    <col min="15109" max="15356" width="8.75" style="362"/>
    <col min="15357" max="15357" width="38.25" style="362" customWidth="1"/>
    <col min="15358" max="15359" width="13.25" style="362" customWidth="1"/>
    <col min="15360" max="15360" width="10" style="362" customWidth="1"/>
    <col min="15361" max="15361" width="12.625" style="362" customWidth="1"/>
    <col min="15362" max="15362" width="8.75" style="362" hidden="1" customWidth="1"/>
    <col min="15363" max="15363" width="18.625" style="362" customWidth="1"/>
    <col min="15364" max="15364" width="10.625" style="362" customWidth="1"/>
    <col min="15365" max="15612" width="8.75" style="362"/>
    <col min="15613" max="15613" width="38.25" style="362" customWidth="1"/>
    <col min="15614" max="15615" width="13.25" style="362" customWidth="1"/>
    <col min="15616" max="15616" width="10" style="362" customWidth="1"/>
    <col min="15617" max="15617" width="12.625" style="362" customWidth="1"/>
    <col min="15618" max="15618" width="8.75" style="362" hidden="1" customWidth="1"/>
    <col min="15619" max="15619" width="18.625" style="362" customWidth="1"/>
    <col min="15620" max="15620" width="10.625" style="362" customWidth="1"/>
    <col min="15621" max="15868" width="8.75" style="362"/>
    <col min="15869" max="15869" width="38.25" style="362" customWidth="1"/>
    <col min="15870" max="15871" width="13.25" style="362" customWidth="1"/>
    <col min="15872" max="15872" width="10" style="362" customWidth="1"/>
    <col min="15873" max="15873" width="12.625" style="362" customWidth="1"/>
    <col min="15874" max="15874" width="8.75" style="362" hidden="1" customWidth="1"/>
    <col min="15875" max="15875" width="18.625" style="362" customWidth="1"/>
    <col min="15876" max="15876" width="10.625" style="362" customWidth="1"/>
    <col min="15877" max="16124" width="8.75" style="362"/>
    <col min="16125" max="16125" width="38.25" style="362" customWidth="1"/>
    <col min="16126" max="16127" width="13.25" style="362" customWidth="1"/>
    <col min="16128" max="16128" width="10" style="362" customWidth="1"/>
    <col min="16129" max="16129" width="12.625" style="362" customWidth="1"/>
    <col min="16130" max="16130" width="8.75" style="362" hidden="1" customWidth="1"/>
    <col min="16131" max="16131" width="18.625" style="362" customWidth="1"/>
    <col min="16132" max="16132" width="10.625" style="362" customWidth="1"/>
    <col min="16133" max="16384" width="8.75" style="362"/>
  </cols>
  <sheetData>
    <row r="1" s="362" customFormat="1" ht="21.75" customHeight="1" spans="1:5">
      <c r="A1" s="365" t="s">
        <v>53</v>
      </c>
      <c r="B1" s="365"/>
      <c r="C1" s="365"/>
      <c r="D1" s="365"/>
      <c r="E1" s="365"/>
    </row>
    <row r="3" s="363" customFormat="1" spans="1:5">
      <c r="A3" s="366"/>
      <c r="B3" s="366"/>
      <c r="E3" s="367" t="s">
        <v>54</v>
      </c>
    </row>
    <row r="4" s="362" customFormat="1" ht="42.75" customHeight="1" spans="1:5">
      <c r="A4" s="368" t="s">
        <v>55</v>
      </c>
      <c r="B4" s="369" t="s">
        <v>56</v>
      </c>
      <c r="C4" s="370" t="s">
        <v>57</v>
      </c>
      <c r="D4" s="369" t="s">
        <v>58</v>
      </c>
      <c r="E4" s="369" t="s">
        <v>59</v>
      </c>
    </row>
    <row r="5" s="364" customFormat="1" ht="18" customHeight="1" spans="1:5">
      <c r="A5" s="371" t="s">
        <v>60</v>
      </c>
      <c r="B5" s="190">
        <f>SUM(B6:B19)</f>
        <v>81700</v>
      </c>
      <c r="C5" s="190">
        <f>SUM(C6:C19)</f>
        <v>83599</v>
      </c>
      <c r="D5" s="372">
        <f t="shared" ref="D5:D17" si="0">C5/B5*100</f>
        <v>102.3</v>
      </c>
      <c r="E5" s="373">
        <v>111.8</v>
      </c>
    </row>
    <row r="6" s="362" customFormat="1" ht="18" customHeight="1" spans="1:5">
      <c r="A6" s="374" t="s">
        <v>61</v>
      </c>
      <c r="B6" s="187">
        <v>39700</v>
      </c>
      <c r="C6" s="187">
        <v>44399</v>
      </c>
      <c r="D6" s="375">
        <f t="shared" si="0"/>
        <v>111.8</v>
      </c>
      <c r="E6" s="376">
        <v>150.1</v>
      </c>
    </row>
    <row r="7" s="362" customFormat="1" ht="18" customHeight="1" spans="1:5">
      <c r="A7" s="374" t="s">
        <v>62</v>
      </c>
      <c r="B7" s="187">
        <v>12700</v>
      </c>
      <c r="C7" s="187">
        <v>11929</v>
      </c>
      <c r="D7" s="375">
        <f t="shared" si="0"/>
        <v>93.9</v>
      </c>
      <c r="E7" s="376">
        <v>158.8</v>
      </c>
    </row>
    <row r="8" s="362" customFormat="1" ht="18" customHeight="1" spans="1:5">
      <c r="A8" s="374" t="s">
        <v>63</v>
      </c>
      <c r="B8" s="187">
        <v>8800</v>
      </c>
      <c r="C8" s="187">
        <v>8978</v>
      </c>
      <c r="D8" s="375">
        <f t="shared" si="0"/>
        <v>102</v>
      </c>
      <c r="E8" s="376">
        <v>74.7</v>
      </c>
    </row>
    <row r="9" s="362" customFormat="1" ht="18" customHeight="1" spans="1:5">
      <c r="A9" s="374" t="s">
        <v>64</v>
      </c>
      <c r="B9" s="187">
        <v>1300</v>
      </c>
      <c r="C9" s="187">
        <v>1365</v>
      </c>
      <c r="D9" s="375">
        <f t="shared" si="0"/>
        <v>105</v>
      </c>
      <c r="E9" s="376">
        <v>19.2</v>
      </c>
    </row>
    <row r="10" s="362" customFormat="1" ht="18" customHeight="1" spans="1:5">
      <c r="A10" s="374" t="s">
        <v>65</v>
      </c>
      <c r="B10" s="187">
        <v>4500</v>
      </c>
      <c r="C10" s="187">
        <v>4532</v>
      </c>
      <c r="D10" s="375">
        <f t="shared" si="0"/>
        <v>100.7</v>
      </c>
      <c r="E10" s="376">
        <v>384.7</v>
      </c>
    </row>
    <row r="11" s="362" customFormat="1" ht="18" customHeight="1" spans="1:5">
      <c r="A11" s="374" t="s">
        <v>66</v>
      </c>
      <c r="B11" s="187">
        <v>1900</v>
      </c>
      <c r="C11" s="187">
        <v>1888</v>
      </c>
      <c r="D11" s="375">
        <f t="shared" si="0"/>
        <v>99.4</v>
      </c>
      <c r="E11" s="376">
        <v>47.3</v>
      </c>
    </row>
    <row r="12" s="362" customFormat="1" ht="18" customHeight="1" spans="1:5">
      <c r="A12" s="374" t="s">
        <v>67</v>
      </c>
      <c r="B12" s="187">
        <v>800</v>
      </c>
      <c r="C12" s="187">
        <v>992</v>
      </c>
      <c r="D12" s="375">
        <f t="shared" si="0"/>
        <v>124</v>
      </c>
      <c r="E12" s="376">
        <v>58.7</v>
      </c>
    </row>
    <row r="13" s="362" customFormat="1" ht="18" customHeight="1" spans="1:5">
      <c r="A13" s="374" t="s">
        <v>68</v>
      </c>
      <c r="B13" s="187">
        <v>1500</v>
      </c>
      <c r="C13" s="187">
        <v>1399</v>
      </c>
      <c r="D13" s="375">
        <f t="shared" si="0"/>
        <v>93.3</v>
      </c>
      <c r="E13" s="376">
        <v>187.3</v>
      </c>
    </row>
    <row r="14" s="362" customFormat="1" ht="18" customHeight="1" spans="1:5">
      <c r="A14" s="374" t="s">
        <v>69</v>
      </c>
      <c r="B14" s="187">
        <v>3500</v>
      </c>
      <c r="C14" s="187">
        <v>3182</v>
      </c>
      <c r="D14" s="375">
        <f t="shared" si="0"/>
        <v>90.9</v>
      </c>
      <c r="E14" s="376">
        <v>246.9</v>
      </c>
    </row>
    <row r="15" s="362" customFormat="1" ht="18" customHeight="1" spans="1:5">
      <c r="A15" s="374" t="s">
        <v>70</v>
      </c>
      <c r="B15" s="187">
        <v>700</v>
      </c>
      <c r="C15" s="187">
        <v>683</v>
      </c>
      <c r="D15" s="375">
        <f t="shared" si="0"/>
        <v>97.6</v>
      </c>
      <c r="E15" s="376">
        <v>18.1</v>
      </c>
    </row>
    <row r="16" s="362" customFormat="1" ht="18" customHeight="1" spans="1:5">
      <c r="A16" s="374" t="s">
        <v>71</v>
      </c>
      <c r="B16" s="187">
        <v>2300</v>
      </c>
      <c r="C16" s="187">
        <v>2329</v>
      </c>
      <c r="D16" s="375">
        <f t="shared" si="0"/>
        <v>101.3</v>
      </c>
      <c r="E16" s="376">
        <v>346.6</v>
      </c>
    </row>
    <row r="17" s="362" customFormat="1" ht="18" customHeight="1" spans="1:5">
      <c r="A17" s="374" t="s">
        <v>72</v>
      </c>
      <c r="B17" s="187">
        <v>4000</v>
      </c>
      <c r="C17" s="187">
        <v>1923</v>
      </c>
      <c r="D17" s="375">
        <f t="shared" si="0"/>
        <v>48.1</v>
      </c>
      <c r="E17" s="376">
        <v>223.3</v>
      </c>
    </row>
    <row r="18" s="362" customFormat="1" ht="18" customHeight="1" spans="1:5">
      <c r="A18" s="374" t="s">
        <v>73</v>
      </c>
      <c r="B18" s="187"/>
      <c r="C18" s="187"/>
      <c r="D18" s="377"/>
      <c r="E18" s="376">
        <v>0</v>
      </c>
    </row>
    <row r="19" s="362" customFormat="1" ht="18" customHeight="1" spans="1:5">
      <c r="A19" s="374" t="s">
        <v>74</v>
      </c>
      <c r="B19" s="187">
        <v>0</v>
      </c>
      <c r="C19" s="187">
        <v>0</v>
      </c>
      <c r="D19" s="378"/>
      <c r="E19" s="376"/>
    </row>
    <row r="20" s="364" customFormat="1" ht="18" customHeight="1" spans="1:5">
      <c r="A20" s="371" t="s">
        <v>75</v>
      </c>
      <c r="B20" s="190">
        <f>SUM(B21:B28)</f>
        <v>12000</v>
      </c>
      <c r="C20" s="190">
        <f>SUM(C21:C28)</f>
        <v>13261</v>
      </c>
      <c r="D20" s="379">
        <f t="shared" ref="D20:D25" si="1">C20/B20*100</f>
        <v>110.5</v>
      </c>
      <c r="E20" s="373">
        <v>99.6</v>
      </c>
    </row>
    <row r="21" s="362" customFormat="1" ht="18" customHeight="1" spans="1:5">
      <c r="A21" s="374" t="s">
        <v>76</v>
      </c>
      <c r="B21" s="187">
        <v>5400</v>
      </c>
      <c r="C21" s="187">
        <v>4882</v>
      </c>
      <c r="D21" s="378">
        <f t="shared" si="1"/>
        <v>90.4</v>
      </c>
      <c r="E21" s="376">
        <v>90.3</v>
      </c>
    </row>
    <row r="22" s="362" customFormat="1" ht="18" customHeight="1" spans="1:5">
      <c r="A22" s="374" t="s">
        <v>77</v>
      </c>
      <c r="B22" s="187">
        <v>1200</v>
      </c>
      <c r="C22" s="187">
        <v>1593</v>
      </c>
      <c r="D22" s="378">
        <f t="shared" si="1"/>
        <v>132.8</v>
      </c>
      <c r="E22" s="376">
        <v>109</v>
      </c>
    </row>
    <row r="23" s="362" customFormat="1" ht="18" customHeight="1" spans="1:5">
      <c r="A23" s="374" t="s">
        <v>78</v>
      </c>
      <c r="B23" s="187">
        <v>1450</v>
      </c>
      <c r="C23" s="187">
        <v>1997</v>
      </c>
      <c r="D23" s="378">
        <f t="shared" si="1"/>
        <v>137.7</v>
      </c>
      <c r="E23" s="376">
        <v>131.6</v>
      </c>
    </row>
    <row r="24" s="362" customFormat="1" ht="18" customHeight="1" spans="1:5">
      <c r="A24" s="374" t="s">
        <v>79</v>
      </c>
      <c r="B24" s="187">
        <v>200</v>
      </c>
      <c r="C24" s="187">
        <v>0</v>
      </c>
      <c r="D24" s="378">
        <f t="shared" si="1"/>
        <v>0</v>
      </c>
      <c r="E24" s="376">
        <v>0</v>
      </c>
    </row>
    <row r="25" s="362" customFormat="1" ht="18" customHeight="1" spans="1:5">
      <c r="A25" s="374" t="s">
        <v>80</v>
      </c>
      <c r="B25" s="187">
        <v>2150</v>
      </c>
      <c r="C25" s="187">
        <v>3469</v>
      </c>
      <c r="D25" s="378">
        <f t="shared" si="1"/>
        <v>161.3</v>
      </c>
      <c r="E25" s="376">
        <v>189.9</v>
      </c>
    </row>
    <row r="26" s="362" customFormat="1" ht="18" customHeight="1" spans="1:5">
      <c r="A26" s="374" t="s">
        <v>81</v>
      </c>
      <c r="B26" s="187">
        <v>0</v>
      </c>
      <c r="C26" s="187">
        <v>1061</v>
      </c>
      <c r="D26" s="378"/>
      <c r="E26" s="376">
        <v>106.1</v>
      </c>
    </row>
    <row r="27" s="362" customFormat="1" ht="18" customHeight="1" spans="1:5">
      <c r="A27" s="374" t="s">
        <v>82</v>
      </c>
      <c r="B27" s="187">
        <v>800</v>
      </c>
      <c r="C27" s="187">
        <v>99</v>
      </c>
      <c r="D27" s="378">
        <f>C27/B27*100</f>
        <v>12.4</v>
      </c>
      <c r="E27" s="376">
        <v>26.1</v>
      </c>
    </row>
    <row r="28" s="362" customFormat="1" ht="18" customHeight="1" spans="1:5">
      <c r="A28" s="374" t="s">
        <v>83</v>
      </c>
      <c r="B28" s="187">
        <v>800</v>
      </c>
      <c r="C28" s="187">
        <v>160</v>
      </c>
      <c r="D28" s="378">
        <f>C28/B28*100</f>
        <v>20</v>
      </c>
      <c r="E28" s="376">
        <v>10.6</v>
      </c>
    </row>
    <row r="29" s="364" customFormat="1" ht="18" customHeight="1" spans="1:5">
      <c r="A29" s="368" t="s">
        <v>84</v>
      </c>
      <c r="B29" s="190">
        <f>B5+B20</f>
        <v>93700</v>
      </c>
      <c r="C29" s="190">
        <f>C5+C20</f>
        <v>96860</v>
      </c>
      <c r="D29" s="379">
        <v>102</v>
      </c>
      <c r="E29" s="373">
        <v>110</v>
      </c>
    </row>
    <row r="30" s="364" customFormat="1" ht="18" customHeight="1" spans="1:5">
      <c r="A30" s="371" t="s">
        <v>85</v>
      </c>
      <c r="B30" s="190"/>
      <c r="C30" s="190">
        <v>106942</v>
      </c>
      <c r="D30" s="379"/>
      <c r="E30" s="373">
        <v>339.1</v>
      </c>
    </row>
    <row r="31" s="364" customFormat="1" ht="18" customHeight="1" spans="1:5">
      <c r="A31" s="371" t="s">
        <v>86</v>
      </c>
      <c r="B31" s="190"/>
      <c r="C31" s="190">
        <f>C32+C36+C39+C40</f>
        <v>191280</v>
      </c>
      <c r="D31" s="379"/>
      <c r="E31" s="373">
        <v>88.7</v>
      </c>
    </row>
    <row r="32" s="362" customFormat="1" ht="18" customHeight="1" spans="1:5">
      <c r="A32" s="374" t="s">
        <v>87</v>
      </c>
      <c r="B32" s="187"/>
      <c r="C32" s="187">
        <f>SUM(C33:C35)</f>
        <v>147941</v>
      </c>
      <c r="D32" s="379"/>
      <c r="E32" s="376">
        <v>84.3</v>
      </c>
    </row>
    <row r="33" s="362" customFormat="1" ht="18" customHeight="1" spans="1:5">
      <c r="A33" s="374" t="s">
        <v>88</v>
      </c>
      <c r="B33" s="187"/>
      <c r="C33" s="187">
        <v>6235</v>
      </c>
      <c r="D33" s="379"/>
      <c r="E33" s="376">
        <v>99.2</v>
      </c>
    </row>
    <row r="34" s="362" customFormat="1" ht="18" customHeight="1" spans="1:5">
      <c r="A34" s="374" t="s">
        <v>89</v>
      </c>
      <c r="B34" s="187"/>
      <c r="C34" s="187">
        <v>78778</v>
      </c>
      <c r="D34" s="379"/>
      <c r="E34" s="376">
        <v>110</v>
      </c>
    </row>
    <row r="35" s="362" customFormat="1" ht="18" customHeight="1" spans="1:5">
      <c r="A35" s="374" t="s">
        <v>90</v>
      </c>
      <c r="B35" s="187"/>
      <c r="C35" s="187">
        <v>62928</v>
      </c>
      <c r="D35" s="379"/>
      <c r="E35" s="376">
        <v>64.5</v>
      </c>
    </row>
    <row r="36" s="362" customFormat="1" ht="18" customHeight="1" spans="1:5">
      <c r="A36" s="374" t="s">
        <v>91</v>
      </c>
      <c r="B36" s="187"/>
      <c r="C36" s="187">
        <v>19968</v>
      </c>
      <c r="D36" s="379"/>
      <c r="E36" s="376">
        <v>91.2</v>
      </c>
    </row>
    <row r="37" s="362" customFormat="1" ht="18" customHeight="1" spans="1:5">
      <c r="A37" s="374" t="s">
        <v>92</v>
      </c>
      <c r="B37" s="187"/>
      <c r="C37" s="187"/>
      <c r="D37" s="379"/>
      <c r="E37" s="376"/>
    </row>
    <row r="38" s="362" customFormat="1" ht="18" customHeight="1" spans="1:5">
      <c r="A38" s="374" t="s">
        <v>93</v>
      </c>
      <c r="B38" s="187"/>
      <c r="C38" s="187">
        <v>0</v>
      </c>
      <c r="D38" s="379"/>
      <c r="E38" s="376"/>
    </row>
    <row r="39" s="362" customFormat="1" ht="18" customHeight="1" spans="1:5">
      <c r="A39" s="374" t="s">
        <v>94</v>
      </c>
      <c r="B39" s="187"/>
      <c r="C39" s="187">
        <v>17371</v>
      </c>
      <c r="D39" s="379"/>
      <c r="E39" s="376">
        <v>124.1</v>
      </c>
    </row>
    <row r="40" s="362" customFormat="1" ht="18" customHeight="1" spans="1:5">
      <c r="A40" s="374" t="s">
        <v>95</v>
      </c>
      <c r="B40" s="187"/>
      <c r="C40" s="187">
        <v>6000</v>
      </c>
      <c r="D40" s="379"/>
      <c r="E40" s="376">
        <v>142.1</v>
      </c>
    </row>
    <row r="41" s="364" customFormat="1" ht="18" customHeight="1" spans="1:5">
      <c r="A41" s="368" t="s">
        <v>96</v>
      </c>
      <c r="B41" s="190"/>
      <c r="C41" s="190">
        <f>C29+C30+C31</f>
        <v>395082</v>
      </c>
      <c r="D41" s="379"/>
      <c r="E41" s="373">
        <v>117.8</v>
      </c>
    </row>
  </sheetData>
  <mergeCells count="1">
    <mergeCell ref="A1:E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F31" sqref="F31"/>
    </sheetView>
  </sheetViews>
  <sheetFormatPr defaultColWidth="9" defaultRowHeight="14.25" outlineLevelCol="4"/>
  <cols>
    <col min="1" max="1" width="31" style="340" customWidth="1"/>
    <col min="2" max="2" width="12.25" style="340" customWidth="1"/>
    <col min="3" max="3" width="12.375" style="82" customWidth="1"/>
    <col min="4" max="4" width="13" style="82" customWidth="1"/>
    <col min="5" max="5" width="12.25" style="82" customWidth="1"/>
    <col min="6" max="250" width="9" style="82"/>
    <col min="251" max="251" width="27.625" style="82" customWidth="1"/>
    <col min="252" max="253" width="13.25" style="82" customWidth="1"/>
    <col min="254" max="254" width="10.75" style="82" customWidth="1"/>
    <col min="255" max="255" width="12.75" style="82" customWidth="1"/>
    <col min="256" max="256" width="9" style="82" hidden="1" customWidth="1"/>
    <col min="257" max="506" width="9" style="82"/>
    <col min="507" max="507" width="27.625" style="82" customWidth="1"/>
    <col min="508" max="509" width="13.25" style="82" customWidth="1"/>
    <col min="510" max="510" width="10.75" style="82" customWidth="1"/>
    <col min="511" max="511" width="12.75" style="82" customWidth="1"/>
    <col min="512" max="512" width="9" style="82" hidden="1" customWidth="1"/>
    <col min="513" max="762" width="9" style="82"/>
    <col min="763" max="763" width="27.625" style="82" customWidth="1"/>
    <col min="764" max="765" width="13.25" style="82" customWidth="1"/>
    <col min="766" max="766" width="10.75" style="82" customWidth="1"/>
    <col min="767" max="767" width="12.75" style="82" customWidth="1"/>
    <col min="768" max="768" width="9" style="82" hidden="1" customWidth="1"/>
    <col min="769" max="1018" width="9" style="82"/>
    <col min="1019" max="1019" width="27.625" style="82" customWidth="1"/>
    <col min="1020" max="1021" width="13.25" style="82" customWidth="1"/>
    <col min="1022" max="1022" width="10.75" style="82" customWidth="1"/>
    <col min="1023" max="1023" width="12.75" style="82" customWidth="1"/>
    <col min="1024" max="1024" width="9" style="82" hidden="1" customWidth="1"/>
    <col min="1025" max="1274" width="9" style="82"/>
    <col min="1275" max="1275" width="27.625" style="82" customWidth="1"/>
    <col min="1276" max="1277" width="13.25" style="82" customWidth="1"/>
    <col min="1278" max="1278" width="10.75" style="82" customWidth="1"/>
    <col min="1279" max="1279" width="12.75" style="82" customWidth="1"/>
    <col min="1280" max="1280" width="9" style="82" hidden="1" customWidth="1"/>
    <col min="1281" max="1530" width="9" style="82"/>
    <col min="1531" max="1531" width="27.625" style="82" customWidth="1"/>
    <col min="1532" max="1533" width="13.25" style="82" customWidth="1"/>
    <col min="1534" max="1534" width="10.75" style="82" customWidth="1"/>
    <col min="1535" max="1535" width="12.75" style="82" customWidth="1"/>
    <col min="1536" max="1536" width="9" style="82" hidden="1" customWidth="1"/>
    <col min="1537" max="1786" width="9" style="82"/>
    <col min="1787" max="1787" width="27.625" style="82" customWidth="1"/>
    <col min="1788" max="1789" width="13.25" style="82" customWidth="1"/>
    <col min="1790" max="1790" width="10.75" style="82" customWidth="1"/>
    <col min="1791" max="1791" width="12.75" style="82" customWidth="1"/>
    <col min="1792" max="1792" width="9" style="82" hidden="1" customWidth="1"/>
    <col min="1793" max="2042" width="9" style="82"/>
    <col min="2043" max="2043" width="27.625" style="82" customWidth="1"/>
    <col min="2044" max="2045" width="13.25" style="82" customWidth="1"/>
    <col min="2046" max="2046" width="10.75" style="82" customWidth="1"/>
    <col min="2047" max="2047" width="12.75" style="82" customWidth="1"/>
    <col min="2048" max="2048" width="9" style="82" hidden="1" customWidth="1"/>
    <col min="2049" max="2298" width="9" style="82"/>
    <col min="2299" max="2299" width="27.625" style="82" customWidth="1"/>
    <col min="2300" max="2301" width="13.25" style="82" customWidth="1"/>
    <col min="2302" max="2302" width="10.75" style="82" customWidth="1"/>
    <col min="2303" max="2303" width="12.75" style="82" customWidth="1"/>
    <col min="2304" max="2304" width="9" style="82" hidden="1" customWidth="1"/>
    <col min="2305" max="2554" width="9" style="82"/>
    <col min="2555" max="2555" width="27.625" style="82" customWidth="1"/>
    <col min="2556" max="2557" width="13.25" style="82" customWidth="1"/>
    <col min="2558" max="2558" width="10.75" style="82" customWidth="1"/>
    <col min="2559" max="2559" width="12.75" style="82" customWidth="1"/>
    <col min="2560" max="2560" width="9" style="82" hidden="1" customWidth="1"/>
    <col min="2561" max="2810" width="9" style="82"/>
    <col min="2811" max="2811" width="27.625" style="82" customWidth="1"/>
    <col min="2812" max="2813" width="13.25" style="82" customWidth="1"/>
    <col min="2814" max="2814" width="10.75" style="82" customWidth="1"/>
    <col min="2815" max="2815" width="12.75" style="82" customWidth="1"/>
    <col min="2816" max="2816" width="9" style="82" hidden="1" customWidth="1"/>
    <col min="2817" max="3066" width="9" style="82"/>
    <col min="3067" max="3067" width="27.625" style="82" customWidth="1"/>
    <col min="3068" max="3069" width="13.25" style="82" customWidth="1"/>
    <col min="3070" max="3070" width="10.75" style="82" customWidth="1"/>
    <col min="3071" max="3071" width="12.75" style="82" customWidth="1"/>
    <col min="3072" max="3072" width="9" style="82" hidden="1" customWidth="1"/>
    <col min="3073" max="3322" width="9" style="82"/>
    <col min="3323" max="3323" width="27.625" style="82" customWidth="1"/>
    <col min="3324" max="3325" width="13.25" style="82" customWidth="1"/>
    <col min="3326" max="3326" width="10.75" style="82" customWidth="1"/>
    <col min="3327" max="3327" width="12.75" style="82" customWidth="1"/>
    <col min="3328" max="3328" width="9" style="82" hidden="1" customWidth="1"/>
    <col min="3329" max="3578" width="9" style="82"/>
    <col min="3579" max="3579" width="27.625" style="82" customWidth="1"/>
    <col min="3580" max="3581" width="13.25" style="82" customWidth="1"/>
    <col min="3582" max="3582" width="10.75" style="82" customWidth="1"/>
    <col min="3583" max="3583" width="12.75" style="82" customWidth="1"/>
    <col min="3584" max="3584" width="9" style="82" hidden="1" customWidth="1"/>
    <col min="3585" max="3834" width="9" style="82"/>
    <col min="3835" max="3835" width="27.625" style="82" customWidth="1"/>
    <col min="3836" max="3837" width="13.25" style="82" customWidth="1"/>
    <col min="3838" max="3838" width="10.75" style="82" customWidth="1"/>
    <col min="3839" max="3839" width="12.75" style="82" customWidth="1"/>
    <col min="3840" max="3840" width="9" style="82" hidden="1" customWidth="1"/>
    <col min="3841" max="4090" width="9" style="82"/>
    <col min="4091" max="4091" width="27.625" style="82" customWidth="1"/>
    <col min="4092" max="4093" width="13.25" style="82" customWidth="1"/>
    <col min="4094" max="4094" width="10.75" style="82" customWidth="1"/>
    <col min="4095" max="4095" width="12.75" style="82" customWidth="1"/>
    <col min="4096" max="4096" width="9" style="82" hidden="1" customWidth="1"/>
    <col min="4097" max="4346" width="9" style="82"/>
    <col min="4347" max="4347" width="27.625" style="82" customWidth="1"/>
    <col min="4348" max="4349" width="13.25" style="82" customWidth="1"/>
    <col min="4350" max="4350" width="10.75" style="82" customWidth="1"/>
    <col min="4351" max="4351" width="12.75" style="82" customWidth="1"/>
    <col min="4352" max="4352" width="9" style="82" hidden="1" customWidth="1"/>
    <col min="4353" max="4602" width="9" style="82"/>
    <col min="4603" max="4603" width="27.625" style="82" customWidth="1"/>
    <col min="4604" max="4605" width="13.25" style="82" customWidth="1"/>
    <col min="4606" max="4606" width="10.75" style="82" customWidth="1"/>
    <col min="4607" max="4607" width="12.75" style="82" customWidth="1"/>
    <col min="4608" max="4608" width="9" style="82" hidden="1" customWidth="1"/>
    <col min="4609" max="4858" width="9" style="82"/>
    <col min="4859" max="4859" width="27.625" style="82" customWidth="1"/>
    <col min="4860" max="4861" width="13.25" style="82" customWidth="1"/>
    <col min="4862" max="4862" width="10.75" style="82" customWidth="1"/>
    <col min="4863" max="4863" width="12.75" style="82" customWidth="1"/>
    <col min="4864" max="4864" width="9" style="82" hidden="1" customWidth="1"/>
    <col min="4865" max="5114" width="9" style="82"/>
    <col min="5115" max="5115" width="27.625" style="82" customWidth="1"/>
    <col min="5116" max="5117" width="13.25" style="82" customWidth="1"/>
    <col min="5118" max="5118" width="10.75" style="82" customWidth="1"/>
    <col min="5119" max="5119" width="12.75" style="82" customWidth="1"/>
    <col min="5120" max="5120" width="9" style="82" hidden="1" customWidth="1"/>
    <col min="5121" max="5370" width="9" style="82"/>
    <col min="5371" max="5371" width="27.625" style="82" customWidth="1"/>
    <col min="5372" max="5373" width="13.25" style="82" customWidth="1"/>
    <col min="5374" max="5374" width="10.75" style="82" customWidth="1"/>
    <col min="5375" max="5375" width="12.75" style="82" customWidth="1"/>
    <col min="5376" max="5376" width="9" style="82" hidden="1" customWidth="1"/>
    <col min="5377" max="5626" width="9" style="82"/>
    <col min="5627" max="5627" width="27.625" style="82" customWidth="1"/>
    <col min="5628" max="5629" width="13.25" style="82" customWidth="1"/>
    <col min="5630" max="5630" width="10.75" style="82" customWidth="1"/>
    <col min="5631" max="5631" width="12.75" style="82" customWidth="1"/>
    <col min="5632" max="5632" width="9" style="82" hidden="1" customWidth="1"/>
    <col min="5633" max="5882" width="9" style="82"/>
    <col min="5883" max="5883" width="27.625" style="82" customWidth="1"/>
    <col min="5884" max="5885" width="13.25" style="82" customWidth="1"/>
    <col min="5886" max="5886" width="10.75" style="82" customWidth="1"/>
    <col min="5887" max="5887" width="12.75" style="82" customWidth="1"/>
    <col min="5888" max="5888" width="9" style="82" hidden="1" customWidth="1"/>
    <col min="5889" max="6138" width="9" style="82"/>
    <col min="6139" max="6139" width="27.625" style="82" customWidth="1"/>
    <col min="6140" max="6141" width="13.25" style="82" customWidth="1"/>
    <col min="6142" max="6142" width="10.75" style="82" customWidth="1"/>
    <col min="6143" max="6143" width="12.75" style="82" customWidth="1"/>
    <col min="6144" max="6144" width="9" style="82" hidden="1" customWidth="1"/>
    <col min="6145" max="6394" width="9" style="82"/>
    <col min="6395" max="6395" width="27.625" style="82" customWidth="1"/>
    <col min="6396" max="6397" width="13.25" style="82" customWidth="1"/>
    <col min="6398" max="6398" width="10.75" style="82" customWidth="1"/>
    <col min="6399" max="6399" width="12.75" style="82" customWidth="1"/>
    <col min="6400" max="6400" width="9" style="82" hidden="1" customWidth="1"/>
    <col min="6401" max="6650" width="9" style="82"/>
    <col min="6651" max="6651" width="27.625" style="82" customWidth="1"/>
    <col min="6652" max="6653" width="13.25" style="82" customWidth="1"/>
    <col min="6654" max="6654" width="10.75" style="82" customWidth="1"/>
    <col min="6655" max="6655" width="12.75" style="82" customWidth="1"/>
    <col min="6656" max="6656" width="9" style="82" hidden="1" customWidth="1"/>
    <col min="6657" max="6906" width="9" style="82"/>
    <col min="6907" max="6907" width="27.625" style="82" customWidth="1"/>
    <col min="6908" max="6909" width="13.25" style="82" customWidth="1"/>
    <col min="6910" max="6910" width="10.75" style="82" customWidth="1"/>
    <col min="6911" max="6911" width="12.75" style="82" customWidth="1"/>
    <col min="6912" max="6912" width="9" style="82" hidden="1" customWidth="1"/>
    <col min="6913" max="7162" width="9" style="82"/>
    <col min="7163" max="7163" width="27.625" style="82" customWidth="1"/>
    <col min="7164" max="7165" width="13.25" style="82" customWidth="1"/>
    <col min="7166" max="7166" width="10.75" style="82" customWidth="1"/>
    <col min="7167" max="7167" width="12.75" style="82" customWidth="1"/>
    <col min="7168" max="7168" width="9" style="82" hidden="1" customWidth="1"/>
    <col min="7169" max="7418" width="9" style="82"/>
    <col min="7419" max="7419" width="27.625" style="82" customWidth="1"/>
    <col min="7420" max="7421" width="13.25" style="82" customWidth="1"/>
    <col min="7422" max="7422" width="10.75" style="82" customWidth="1"/>
    <col min="7423" max="7423" width="12.75" style="82" customWidth="1"/>
    <col min="7424" max="7424" width="9" style="82" hidden="1" customWidth="1"/>
    <col min="7425" max="7674" width="9" style="82"/>
    <col min="7675" max="7675" width="27.625" style="82" customWidth="1"/>
    <col min="7676" max="7677" width="13.25" style="82" customWidth="1"/>
    <col min="7678" max="7678" width="10.75" style="82" customWidth="1"/>
    <col min="7679" max="7679" width="12.75" style="82" customWidth="1"/>
    <col min="7680" max="7680" width="9" style="82" hidden="1" customWidth="1"/>
    <col min="7681" max="7930" width="9" style="82"/>
    <col min="7931" max="7931" width="27.625" style="82" customWidth="1"/>
    <col min="7932" max="7933" width="13.25" style="82" customWidth="1"/>
    <col min="7934" max="7934" width="10.75" style="82" customWidth="1"/>
    <col min="7935" max="7935" width="12.75" style="82" customWidth="1"/>
    <col min="7936" max="7936" width="9" style="82" hidden="1" customWidth="1"/>
    <col min="7937" max="8186" width="9" style="82"/>
    <col min="8187" max="8187" width="27.625" style="82" customWidth="1"/>
    <col min="8188" max="8189" width="13.25" style="82" customWidth="1"/>
    <col min="8190" max="8190" width="10.75" style="82" customWidth="1"/>
    <col min="8191" max="8191" width="12.75" style="82" customWidth="1"/>
    <col min="8192" max="8192" width="9" style="82" hidden="1" customWidth="1"/>
    <col min="8193" max="8442" width="9" style="82"/>
    <col min="8443" max="8443" width="27.625" style="82" customWidth="1"/>
    <col min="8444" max="8445" width="13.25" style="82" customWidth="1"/>
    <col min="8446" max="8446" width="10.75" style="82" customWidth="1"/>
    <col min="8447" max="8447" width="12.75" style="82" customWidth="1"/>
    <col min="8448" max="8448" width="9" style="82" hidden="1" customWidth="1"/>
    <col min="8449" max="8698" width="9" style="82"/>
    <col min="8699" max="8699" width="27.625" style="82" customWidth="1"/>
    <col min="8700" max="8701" width="13.25" style="82" customWidth="1"/>
    <col min="8702" max="8702" width="10.75" style="82" customWidth="1"/>
    <col min="8703" max="8703" width="12.75" style="82" customWidth="1"/>
    <col min="8704" max="8704" width="9" style="82" hidden="1" customWidth="1"/>
    <col min="8705" max="8954" width="9" style="82"/>
    <col min="8955" max="8955" width="27.625" style="82" customWidth="1"/>
    <col min="8956" max="8957" width="13.25" style="82" customWidth="1"/>
    <col min="8958" max="8958" width="10.75" style="82" customWidth="1"/>
    <col min="8959" max="8959" width="12.75" style="82" customWidth="1"/>
    <col min="8960" max="8960" width="9" style="82" hidden="1" customWidth="1"/>
    <col min="8961" max="9210" width="9" style="82"/>
    <col min="9211" max="9211" width="27.625" style="82" customWidth="1"/>
    <col min="9212" max="9213" width="13.25" style="82" customWidth="1"/>
    <col min="9214" max="9214" width="10.75" style="82" customWidth="1"/>
    <col min="9215" max="9215" width="12.75" style="82" customWidth="1"/>
    <col min="9216" max="9216" width="9" style="82" hidden="1" customWidth="1"/>
    <col min="9217" max="9466" width="9" style="82"/>
    <col min="9467" max="9467" width="27.625" style="82" customWidth="1"/>
    <col min="9468" max="9469" width="13.25" style="82" customWidth="1"/>
    <col min="9470" max="9470" width="10.75" style="82" customWidth="1"/>
    <col min="9471" max="9471" width="12.75" style="82" customWidth="1"/>
    <col min="9472" max="9472" width="9" style="82" hidden="1" customWidth="1"/>
    <col min="9473" max="9722" width="9" style="82"/>
    <col min="9723" max="9723" width="27.625" style="82" customWidth="1"/>
    <col min="9724" max="9725" width="13.25" style="82" customWidth="1"/>
    <col min="9726" max="9726" width="10.75" style="82" customWidth="1"/>
    <col min="9727" max="9727" width="12.75" style="82" customWidth="1"/>
    <col min="9728" max="9728" width="9" style="82" hidden="1" customWidth="1"/>
    <col min="9729" max="9978" width="9" style="82"/>
    <col min="9979" max="9979" width="27.625" style="82" customWidth="1"/>
    <col min="9980" max="9981" width="13.25" style="82" customWidth="1"/>
    <col min="9982" max="9982" width="10.75" style="82" customWidth="1"/>
    <col min="9983" max="9983" width="12.75" style="82" customWidth="1"/>
    <col min="9984" max="9984" width="9" style="82" hidden="1" customWidth="1"/>
    <col min="9985" max="10234" width="9" style="82"/>
    <col min="10235" max="10235" width="27.625" style="82" customWidth="1"/>
    <col min="10236" max="10237" width="13.25" style="82" customWidth="1"/>
    <col min="10238" max="10238" width="10.75" style="82" customWidth="1"/>
    <col min="10239" max="10239" width="12.75" style="82" customWidth="1"/>
    <col min="10240" max="10240" width="9" style="82" hidden="1" customWidth="1"/>
    <col min="10241" max="10490" width="9" style="82"/>
    <col min="10491" max="10491" width="27.625" style="82" customWidth="1"/>
    <col min="10492" max="10493" width="13.25" style="82" customWidth="1"/>
    <col min="10494" max="10494" width="10.75" style="82" customWidth="1"/>
    <col min="10495" max="10495" width="12.75" style="82" customWidth="1"/>
    <col min="10496" max="10496" width="9" style="82" hidden="1" customWidth="1"/>
    <col min="10497" max="10746" width="9" style="82"/>
    <col min="10747" max="10747" width="27.625" style="82" customWidth="1"/>
    <col min="10748" max="10749" width="13.25" style="82" customWidth="1"/>
    <col min="10750" max="10750" width="10.75" style="82" customWidth="1"/>
    <col min="10751" max="10751" width="12.75" style="82" customWidth="1"/>
    <col min="10752" max="10752" width="9" style="82" hidden="1" customWidth="1"/>
    <col min="10753" max="11002" width="9" style="82"/>
    <col min="11003" max="11003" width="27.625" style="82" customWidth="1"/>
    <col min="11004" max="11005" width="13.25" style="82" customWidth="1"/>
    <col min="11006" max="11006" width="10.75" style="82" customWidth="1"/>
    <col min="11007" max="11007" width="12.75" style="82" customWidth="1"/>
    <col min="11008" max="11008" width="9" style="82" hidden="1" customWidth="1"/>
    <col min="11009" max="11258" width="9" style="82"/>
    <col min="11259" max="11259" width="27.625" style="82" customWidth="1"/>
    <col min="11260" max="11261" width="13.25" style="82" customWidth="1"/>
    <col min="11262" max="11262" width="10.75" style="82" customWidth="1"/>
    <col min="11263" max="11263" width="12.75" style="82" customWidth="1"/>
    <col min="11264" max="11264" width="9" style="82" hidden="1" customWidth="1"/>
    <col min="11265" max="11514" width="9" style="82"/>
    <col min="11515" max="11515" width="27.625" style="82" customWidth="1"/>
    <col min="11516" max="11517" width="13.25" style="82" customWidth="1"/>
    <col min="11518" max="11518" width="10.75" style="82" customWidth="1"/>
    <col min="11519" max="11519" width="12.75" style="82" customWidth="1"/>
    <col min="11520" max="11520" width="9" style="82" hidden="1" customWidth="1"/>
    <col min="11521" max="11770" width="9" style="82"/>
    <col min="11771" max="11771" width="27.625" style="82" customWidth="1"/>
    <col min="11772" max="11773" width="13.25" style="82" customWidth="1"/>
    <col min="11774" max="11774" width="10.75" style="82" customWidth="1"/>
    <col min="11775" max="11775" width="12.75" style="82" customWidth="1"/>
    <col min="11776" max="11776" width="9" style="82" hidden="1" customWidth="1"/>
    <col min="11777" max="12026" width="9" style="82"/>
    <col min="12027" max="12027" width="27.625" style="82" customWidth="1"/>
    <col min="12028" max="12029" width="13.25" style="82" customWidth="1"/>
    <col min="12030" max="12030" width="10.75" style="82" customWidth="1"/>
    <col min="12031" max="12031" width="12.75" style="82" customWidth="1"/>
    <col min="12032" max="12032" width="9" style="82" hidden="1" customWidth="1"/>
    <col min="12033" max="12282" width="9" style="82"/>
    <col min="12283" max="12283" width="27.625" style="82" customWidth="1"/>
    <col min="12284" max="12285" width="13.25" style="82" customWidth="1"/>
    <col min="12286" max="12286" width="10.75" style="82" customWidth="1"/>
    <col min="12287" max="12287" width="12.75" style="82" customWidth="1"/>
    <col min="12288" max="12288" width="9" style="82" hidden="1" customWidth="1"/>
    <col min="12289" max="12538" width="9" style="82"/>
    <col min="12539" max="12539" width="27.625" style="82" customWidth="1"/>
    <col min="12540" max="12541" width="13.25" style="82" customWidth="1"/>
    <col min="12542" max="12542" width="10.75" style="82" customWidth="1"/>
    <col min="12543" max="12543" width="12.75" style="82" customWidth="1"/>
    <col min="12544" max="12544" width="9" style="82" hidden="1" customWidth="1"/>
    <col min="12545" max="12794" width="9" style="82"/>
    <col min="12795" max="12795" width="27.625" style="82" customWidth="1"/>
    <col min="12796" max="12797" width="13.25" style="82" customWidth="1"/>
    <col min="12798" max="12798" width="10.75" style="82" customWidth="1"/>
    <col min="12799" max="12799" width="12.75" style="82" customWidth="1"/>
    <col min="12800" max="12800" width="9" style="82" hidden="1" customWidth="1"/>
    <col min="12801" max="13050" width="9" style="82"/>
    <col min="13051" max="13051" width="27.625" style="82" customWidth="1"/>
    <col min="13052" max="13053" width="13.25" style="82" customWidth="1"/>
    <col min="13054" max="13054" width="10.75" style="82" customWidth="1"/>
    <col min="13055" max="13055" width="12.75" style="82" customWidth="1"/>
    <col min="13056" max="13056" width="9" style="82" hidden="1" customWidth="1"/>
    <col min="13057" max="13306" width="9" style="82"/>
    <col min="13307" max="13307" width="27.625" style="82" customWidth="1"/>
    <col min="13308" max="13309" width="13.25" style="82" customWidth="1"/>
    <col min="13310" max="13310" width="10.75" style="82" customWidth="1"/>
    <col min="13311" max="13311" width="12.75" style="82" customWidth="1"/>
    <col min="13312" max="13312" width="9" style="82" hidden="1" customWidth="1"/>
    <col min="13313" max="13562" width="9" style="82"/>
    <col min="13563" max="13563" width="27.625" style="82" customWidth="1"/>
    <col min="13564" max="13565" width="13.25" style="82" customWidth="1"/>
    <col min="13566" max="13566" width="10.75" style="82" customWidth="1"/>
    <col min="13567" max="13567" width="12.75" style="82" customWidth="1"/>
    <col min="13568" max="13568" width="9" style="82" hidden="1" customWidth="1"/>
    <col min="13569" max="13818" width="9" style="82"/>
    <col min="13819" max="13819" width="27.625" style="82" customWidth="1"/>
    <col min="13820" max="13821" width="13.25" style="82" customWidth="1"/>
    <col min="13822" max="13822" width="10.75" style="82" customWidth="1"/>
    <col min="13823" max="13823" width="12.75" style="82" customWidth="1"/>
    <col min="13824" max="13824" width="9" style="82" hidden="1" customWidth="1"/>
    <col min="13825" max="14074" width="9" style="82"/>
    <col min="14075" max="14075" width="27.625" style="82" customWidth="1"/>
    <col min="14076" max="14077" width="13.25" style="82" customWidth="1"/>
    <col min="14078" max="14078" width="10.75" style="82" customWidth="1"/>
    <col min="14079" max="14079" width="12.75" style="82" customWidth="1"/>
    <col min="14080" max="14080" width="9" style="82" hidden="1" customWidth="1"/>
    <col min="14081" max="14330" width="9" style="82"/>
    <col min="14331" max="14331" width="27.625" style="82" customWidth="1"/>
    <col min="14332" max="14333" width="13.25" style="82" customWidth="1"/>
    <col min="14334" max="14334" width="10.75" style="82" customWidth="1"/>
    <col min="14335" max="14335" width="12.75" style="82" customWidth="1"/>
    <col min="14336" max="14336" width="9" style="82" hidden="1" customWidth="1"/>
    <col min="14337" max="14586" width="9" style="82"/>
    <col min="14587" max="14587" width="27.625" style="82" customWidth="1"/>
    <col min="14588" max="14589" width="13.25" style="82" customWidth="1"/>
    <col min="14590" max="14590" width="10.75" style="82" customWidth="1"/>
    <col min="14591" max="14591" width="12.75" style="82" customWidth="1"/>
    <col min="14592" max="14592" width="9" style="82" hidden="1" customWidth="1"/>
    <col min="14593" max="14842" width="9" style="82"/>
    <col min="14843" max="14843" width="27.625" style="82" customWidth="1"/>
    <col min="14844" max="14845" width="13.25" style="82" customWidth="1"/>
    <col min="14846" max="14846" width="10.75" style="82" customWidth="1"/>
    <col min="14847" max="14847" width="12.75" style="82" customWidth="1"/>
    <col min="14848" max="14848" width="9" style="82" hidden="1" customWidth="1"/>
    <col min="14849" max="15098" width="9" style="82"/>
    <col min="15099" max="15099" width="27.625" style="82" customWidth="1"/>
    <col min="15100" max="15101" width="13.25" style="82" customWidth="1"/>
    <col min="15102" max="15102" width="10.75" style="82" customWidth="1"/>
    <col min="15103" max="15103" width="12.75" style="82" customWidth="1"/>
    <col min="15104" max="15104" width="9" style="82" hidden="1" customWidth="1"/>
    <col min="15105" max="15354" width="9" style="82"/>
    <col min="15355" max="15355" width="27.625" style="82" customWidth="1"/>
    <col min="15356" max="15357" width="13.25" style="82" customWidth="1"/>
    <col min="15358" max="15358" width="10.75" style="82" customWidth="1"/>
    <col min="15359" max="15359" width="12.75" style="82" customWidth="1"/>
    <col min="15360" max="15360" width="9" style="82" hidden="1" customWidth="1"/>
    <col min="15361" max="15610" width="9" style="82"/>
    <col min="15611" max="15611" width="27.625" style="82" customWidth="1"/>
    <col min="15612" max="15613" width="13.25" style="82" customWidth="1"/>
    <col min="15614" max="15614" width="10.75" style="82" customWidth="1"/>
    <col min="15615" max="15615" width="12.75" style="82" customWidth="1"/>
    <col min="15616" max="15616" width="9" style="82" hidden="1" customWidth="1"/>
    <col min="15617" max="15866" width="9" style="82"/>
    <col min="15867" max="15867" width="27.625" style="82" customWidth="1"/>
    <col min="15868" max="15869" width="13.25" style="82" customWidth="1"/>
    <col min="15870" max="15870" width="10.75" style="82" customWidth="1"/>
    <col min="15871" max="15871" width="12.75" style="82" customWidth="1"/>
    <col min="15872" max="15872" width="9" style="82" hidden="1" customWidth="1"/>
    <col min="15873" max="16122" width="9" style="82"/>
    <col min="16123" max="16123" width="27.625" style="82" customWidth="1"/>
    <col min="16124" max="16125" width="13.25" style="82" customWidth="1"/>
    <col min="16126" max="16126" width="10.75" style="82" customWidth="1"/>
    <col min="16127" max="16127" width="12.75" style="82" customWidth="1"/>
    <col min="16128" max="16128" width="9" style="82" hidden="1" customWidth="1"/>
    <col min="16129" max="16379" width="9" style="82"/>
    <col min="16380" max="16380" width="9" style="82" customWidth="1"/>
    <col min="16381" max="16384" width="9" style="82"/>
  </cols>
  <sheetData>
    <row r="1" ht="20.25" spans="1:5">
      <c r="A1" s="326" t="s">
        <v>97</v>
      </c>
      <c r="B1" s="326"/>
      <c r="C1" s="326"/>
      <c r="D1" s="326"/>
      <c r="E1" s="326"/>
    </row>
    <row r="2" ht="15" customHeight="1" spans="1:5">
      <c r="A2" s="341"/>
      <c r="E2" s="342" t="s">
        <v>54</v>
      </c>
    </row>
    <row r="3" ht="61.5" customHeight="1" spans="1:5">
      <c r="A3" s="184" t="s">
        <v>55</v>
      </c>
      <c r="B3" s="160" t="s">
        <v>56</v>
      </c>
      <c r="C3" s="185" t="s">
        <v>57</v>
      </c>
      <c r="D3" s="160" t="s">
        <v>58</v>
      </c>
      <c r="E3" s="160" t="s">
        <v>59</v>
      </c>
    </row>
    <row r="4" spans="1:5">
      <c r="A4" s="343" t="s">
        <v>98</v>
      </c>
      <c r="B4" s="187">
        <v>22498</v>
      </c>
      <c r="C4" s="187">
        <v>21271</v>
      </c>
      <c r="D4" s="188">
        <f t="shared" ref="D4:D19" si="0">C4/B4*100</f>
        <v>94.5</v>
      </c>
      <c r="E4" s="188">
        <v>111.1</v>
      </c>
    </row>
    <row r="5" spans="1:5">
      <c r="A5" s="343" t="s">
        <v>99</v>
      </c>
      <c r="B5" s="187">
        <v>0</v>
      </c>
      <c r="C5" s="187">
        <v>0</v>
      </c>
      <c r="D5" s="188"/>
      <c r="E5" s="188"/>
    </row>
    <row r="6" spans="1:5">
      <c r="A6" s="343" t="s">
        <v>100</v>
      </c>
      <c r="B6" s="187">
        <v>607</v>
      </c>
      <c r="C6" s="187">
        <v>602</v>
      </c>
      <c r="D6" s="188">
        <f t="shared" si="0"/>
        <v>99.2</v>
      </c>
      <c r="E6" s="188">
        <v>128.6</v>
      </c>
    </row>
    <row r="7" spans="1:5">
      <c r="A7" s="343" t="s">
        <v>101</v>
      </c>
      <c r="B7" s="187">
        <v>12139</v>
      </c>
      <c r="C7" s="187">
        <v>12079</v>
      </c>
      <c r="D7" s="188">
        <f t="shared" si="0"/>
        <v>99.5</v>
      </c>
      <c r="E7" s="188">
        <v>93.6</v>
      </c>
    </row>
    <row r="8" spans="1:5">
      <c r="A8" s="343" t="s">
        <v>102</v>
      </c>
      <c r="B8" s="187">
        <v>56208</v>
      </c>
      <c r="C8" s="187">
        <v>55504</v>
      </c>
      <c r="D8" s="188">
        <f t="shared" si="0"/>
        <v>98.7</v>
      </c>
      <c r="E8" s="188">
        <v>109.6</v>
      </c>
    </row>
    <row r="9" spans="1:5">
      <c r="A9" s="343" t="s">
        <v>103</v>
      </c>
      <c r="B9" s="187">
        <v>951</v>
      </c>
      <c r="C9" s="187">
        <v>889</v>
      </c>
      <c r="D9" s="188">
        <f t="shared" si="0"/>
        <v>93.5</v>
      </c>
      <c r="E9" s="188">
        <v>142.9</v>
      </c>
    </row>
    <row r="10" spans="1:5">
      <c r="A10" s="343" t="s">
        <v>104</v>
      </c>
      <c r="B10" s="187">
        <v>2795</v>
      </c>
      <c r="C10" s="187">
        <v>2795</v>
      </c>
      <c r="D10" s="188">
        <f t="shared" si="0"/>
        <v>100</v>
      </c>
      <c r="E10" s="188">
        <v>98.1</v>
      </c>
    </row>
    <row r="11" spans="1:5">
      <c r="A11" s="343" t="s">
        <v>105</v>
      </c>
      <c r="B11" s="187">
        <v>65386</v>
      </c>
      <c r="C11" s="187">
        <v>64269</v>
      </c>
      <c r="D11" s="188">
        <f t="shared" si="0"/>
        <v>98.3</v>
      </c>
      <c r="E11" s="188">
        <v>106.8</v>
      </c>
    </row>
    <row r="12" spans="1:5">
      <c r="A12" s="343" t="s">
        <v>106</v>
      </c>
      <c r="B12" s="187">
        <v>29627</v>
      </c>
      <c r="C12" s="187">
        <v>29383</v>
      </c>
      <c r="D12" s="188">
        <f t="shared" si="0"/>
        <v>99.2</v>
      </c>
      <c r="E12" s="188">
        <v>98.8</v>
      </c>
    </row>
    <row r="13" spans="1:5">
      <c r="A13" s="343" t="s">
        <v>107</v>
      </c>
      <c r="B13" s="187">
        <v>13727</v>
      </c>
      <c r="C13" s="187">
        <v>9699</v>
      </c>
      <c r="D13" s="188">
        <f t="shared" si="0"/>
        <v>70.7</v>
      </c>
      <c r="E13" s="188">
        <v>84.2</v>
      </c>
    </row>
    <row r="14" spans="1:5">
      <c r="A14" s="343" t="s">
        <v>108</v>
      </c>
      <c r="B14" s="187">
        <v>39082</v>
      </c>
      <c r="C14" s="187">
        <v>38662</v>
      </c>
      <c r="D14" s="188">
        <f t="shared" si="0"/>
        <v>98.9</v>
      </c>
      <c r="E14" s="188">
        <v>273.1</v>
      </c>
    </row>
    <row r="15" spans="1:5">
      <c r="A15" s="343" t="s">
        <v>109</v>
      </c>
      <c r="B15" s="187">
        <v>61064</v>
      </c>
      <c r="C15" s="187">
        <v>58197</v>
      </c>
      <c r="D15" s="188">
        <f t="shared" si="0"/>
        <v>95.3</v>
      </c>
      <c r="E15" s="188">
        <v>130</v>
      </c>
    </row>
    <row r="16" spans="1:5">
      <c r="A16" s="343" t="s">
        <v>110</v>
      </c>
      <c r="B16" s="187">
        <v>24135</v>
      </c>
      <c r="C16" s="187">
        <v>23321</v>
      </c>
      <c r="D16" s="188">
        <f t="shared" si="0"/>
        <v>96.6</v>
      </c>
      <c r="E16" s="188">
        <v>154</v>
      </c>
    </row>
    <row r="17" spans="1:5">
      <c r="A17" s="343" t="s">
        <v>111</v>
      </c>
      <c r="B17" s="187">
        <v>2190</v>
      </c>
      <c r="C17" s="187">
        <v>2140</v>
      </c>
      <c r="D17" s="188">
        <f t="shared" si="0"/>
        <v>97.7</v>
      </c>
      <c r="E17" s="188">
        <v>64.9</v>
      </c>
    </row>
    <row r="18" spans="1:5">
      <c r="A18" s="343" t="s">
        <v>112</v>
      </c>
      <c r="B18" s="187">
        <v>4690</v>
      </c>
      <c r="C18" s="187">
        <v>4564</v>
      </c>
      <c r="D18" s="188">
        <f t="shared" si="0"/>
        <v>97.3</v>
      </c>
      <c r="E18" s="188">
        <v>249.9</v>
      </c>
    </row>
    <row r="19" spans="1:5">
      <c r="A19" s="343" t="s">
        <v>113</v>
      </c>
      <c r="B19" s="187">
        <v>141</v>
      </c>
      <c r="C19" s="187">
        <v>141</v>
      </c>
      <c r="D19" s="188">
        <f t="shared" si="0"/>
        <v>100</v>
      </c>
      <c r="E19" s="188"/>
    </row>
    <row r="20" spans="1:5">
      <c r="A20" s="343" t="s">
        <v>114</v>
      </c>
      <c r="B20" s="187">
        <v>0</v>
      </c>
      <c r="C20" s="187"/>
      <c r="D20" s="188"/>
      <c r="E20" s="188"/>
    </row>
    <row r="21" spans="1:5">
      <c r="A21" s="343" t="s">
        <v>115</v>
      </c>
      <c r="B21" s="187">
        <v>5068</v>
      </c>
      <c r="C21" s="187">
        <v>5068</v>
      </c>
      <c r="D21" s="188">
        <f t="shared" ref="D21:D23" si="1">C21/B21*100</f>
        <v>100</v>
      </c>
      <c r="E21" s="188">
        <v>136.4</v>
      </c>
    </row>
    <row r="22" spans="1:5">
      <c r="A22" s="343" t="s">
        <v>116</v>
      </c>
      <c r="B22" s="187">
        <v>1147</v>
      </c>
      <c r="C22" s="187">
        <v>1147</v>
      </c>
      <c r="D22" s="188">
        <f t="shared" si="1"/>
        <v>100</v>
      </c>
      <c r="E22" s="188">
        <v>35.1</v>
      </c>
    </row>
    <row r="23" spans="1:5">
      <c r="A23" s="343" t="s">
        <v>117</v>
      </c>
      <c r="B23" s="187">
        <v>1000</v>
      </c>
      <c r="C23" s="187">
        <v>855</v>
      </c>
      <c r="D23" s="188">
        <f t="shared" si="1"/>
        <v>85.5</v>
      </c>
      <c r="E23" s="188">
        <v>112.8</v>
      </c>
    </row>
    <row r="24" spans="1:5">
      <c r="A24" s="343" t="s">
        <v>118</v>
      </c>
      <c r="B24" s="187">
        <v>0</v>
      </c>
      <c r="C24" s="187">
        <v>0</v>
      </c>
      <c r="D24" s="188"/>
      <c r="E24" s="188"/>
    </row>
    <row r="25" spans="1:5">
      <c r="A25" s="343" t="s">
        <v>119</v>
      </c>
      <c r="B25" s="187">
        <v>20789</v>
      </c>
      <c r="C25" s="187">
        <v>18368</v>
      </c>
      <c r="D25" s="188">
        <f t="shared" ref="D25:D28" si="2">C25/B25*100</f>
        <v>88.4</v>
      </c>
      <c r="E25" s="188">
        <v>179.8</v>
      </c>
    </row>
    <row r="26" spans="1:5">
      <c r="A26" s="343" t="s">
        <v>120</v>
      </c>
      <c r="B26" s="187">
        <v>2458</v>
      </c>
      <c r="C26" s="187">
        <v>2458</v>
      </c>
      <c r="D26" s="188">
        <f t="shared" si="2"/>
        <v>100</v>
      </c>
      <c r="E26" s="188">
        <v>140.7</v>
      </c>
    </row>
    <row r="27" spans="1:5">
      <c r="A27" s="343" t="s">
        <v>121</v>
      </c>
      <c r="B27" s="187">
        <v>112</v>
      </c>
      <c r="C27" s="187">
        <v>112</v>
      </c>
      <c r="D27" s="188">
        <f t="shared" si="2"/>
        <v>100</v>
      </c>
      <c r="E27" s="188">
        <v>329.4</v>
      </c>
    </row>
    <row r="28" s="99" customFormat="1" spans="1:5">
      <c r="A28" s="185" t="s">
        <v>122</v>
      </c>
      <c r="B28" s="190">
        <f>SUM(B4:B27)</f>
        <v>365814</v>
      </c>
      <c r="C28" s="190">
        <f>SUM(C4:C27)</f>
        <v>351524</v>
      </c>
      <c r="D28" s="191">
        <f t="shared" si="2"/>
        <v>96.1</v>
      </c>
      <c r="E28" s="191">
        <v>122.5</v>
      </c>
    </row>
    <row r="29" s="99" customFormat="1" spans="1:5">
      <c r="A29" s="361" t="s">
        <v>123</v>
      </c>
      <c r="B29" s="190"/>
      <c r="C29" s="190">
        <v>11857</v>
      </c>
      <c r="D29" s="188"/>
      <c r="E29" s="191">
        <v>134.1</v>
      </c>
    </row>
    <row r="30" s="99" customFormat="1" spans="1:5">
      <c r="A30" s="361" t="s">
        <v>124</v>
      </c>
      <c r="B30" s="190"/>
      <c r="C30" s="190">
        <f>SUM(C31:C38)</f>
        <v>31701</v>
      </c>
      <c r="D30" s="188"/>
      <c r="E30" s="191">
        <v>80.4</v>
      </c>
    </row>
    <row r="31" spans="1:5">
      <c r="A31" s="343" t="s">
        <v>125</v>
      </c>
      <c r="B31" s="187"/>
      <c r="C31" s="187">
        <v>13321</v>
      </c>
      <c r="D31" s="188"/>
      <c r="E31" s="188">
        <v>157.7</v>
      </c>
    </row>
    <row r="32" spans="1:5">
      <c r="A32" s="343" t="s">
        <v>126</v>
      </c>
      <c r="B32" s="187"/>
      <c r="C32" s="187"/>
      <c r="D32" s="188"/>
      <c r="E32" s="188"/>
    </row>
    <row r="33" spans="1:5">
      <c r="A33" s="343" t="s">
        <v>127</v>
      </c>
      <c r="B33" s="187"/>
      <c r="C33" s="187"/>
      <c r="D33" s="188"/>
      <c r="E33" s="188"/>
    </row>
    <row r="34" spans="1:5">
      <c r="A34" s="343" t="s">
        <v>128</v>
      </c>
      <c r="B34" s="187"/>
      <c r="C34" s="187"/>
      <c r="D34" s="188"/>
      <c r="E34" s="188"/>
    </row>
    <row r="35" spans="1:5">
      <c r="A35" s="343" t="s">
        <v>129</v>
      </c>
      <c r="B35" s="187"/>
      <c r="C35" s="187">
        <v>3169</v>
      </c>
      <c r="D35" s="188"/>
      <c r="E35" s="188"/>
    </row>
    <row r="36" spans="1:5">
      <c r="A36" s="343" t="s">
        <v>130</v>
      </c>
      <c r="B36" s="187"/>
      <c r="C36" s="187">
        <v>921</v>
      </c>
      <c r="D36" s="188"/>
      <c r="E36" s="188">
        <v>8.4</v>
      </c>
    </row>
    <row r="37" spans="1:5">
      <c r="A37" s="343" t="s">
        <v>131</v>
      </c>
      <c r="B37" s="187"/>
      <c r="C37" s="187"/>
      <c r="D37" s="188"/>
      <c r="E37" s="188"/>
    </row>
    <row r="38" spans="1:5">
      <c r="A38" s="343" t="s">
        <v>132</v>
      </c>
      <c r="B38" s="187"/>
      <c r="C38" s="187">
        <v>14290</v>
      </c>
      <c r="D38" s="188"/>
      <c r="E38" s="188">
        <v>71.6</v>
      </c>
    </row>
    <row r="39" s="99" customFormat="1" spans="1:5">
      <c r="A39" s="185" t="s">
        <v>133</v>
      </c>
      <c r="B39" s="190"/>
      <c r="C39" s="190">
        <f>C28+C29+C30</f>
        <v>395082</v>
      </c>
      <c r="D39" s="188"/>
      <c r="E39" s="191">
        <v>117.8</v>
      </c>
    </row>
  </sheetData>
  <mergeCells count="1">
    <mergeCell ref="A1:E1"/>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G8" sqref="G8"/>
    </sheetView>
  </sheetViews>
  <sheetFormatPr defaultColWidth="9" defaultRowHeight="14.25" outlineLevelCol="4"/>
  <cols>
    <col min="1" max="1" width="35.625" style="346" customWidth="1"/>
    <col min="2" max="2" width="11.625" style="346" customWidth="1"/>
    <col min="3" max="3" width="13.25" style="346" customWidth="1"/>
    <col min="4" max="4" width="10" style="346" customWidth="1"/>
    <col min="5" max="5" width="12.625" style="346" customWidth="1"/>
    <col min="6" max="255" width="9" style="347"/>
    <col min="256" max="256" width="38.25" style="347" customWidth="1"/>
    <col min="257" max="257" width="11.625" style="347" customWidth="1"/>
    <col min="258" max="258" width="13.25" style="347" customWidth="1"/>
    <col min="259" max="259" width="10" style="347" customWidth="1"/>
    <col min="260" max="260" width="12.625" style="347" customWidth="1"/>
    <col min="261" max="261" width="9" style="347" hidden="1" customWidth="1"/>
    <col min="262" max="511" width="9" style="347"/>
    <col min="512" max="512" width="38.25" style="347" customWidth="1"/>
    <col min="513" max="513" width="11.625" style="347" customWidth="1"/>
    <col min="514" max="514" width="13.25" style="347" customWidth="1"/>
    <col min="515" max="515" width="10" style="347" customWidth="1"/>
    <col min="516" max="516" width="12.625" style="347" customWidth="1"/>
    <col min="517" max="517" width="9" style="347" hidden="1" customWidth="1"/>
    <col min="518" max="767" width="9" style="347"/>
    <col min="768" max="768" width="38.25" style="347" customWidth="1"/>
    <col min="769" max="769" width="11.625" style="347" customWidth="1"/>
    <col min="770" max="770" width="13.25" style="347" customWidth="1"/>
    <col min="771" max="771" width="10" style="347" customWidth="1"/>
    <col min="772" max="772" width="12.625" style="347" customWidth="1"/>
    <col min="773" max="773" width="9" style="347" hidden="1" customWidth="1"/>
    <col min="774" max="1023" width="9" style="347"/>
    <col min="1024" max="1024" width="38.25" style="347" customWidth="1"/>
    <col min="1025" max="1025" width="11.625" style="347" customWidth="1"/>
    <col min="1026" max="1026" width="13.25" style="347" customWidth="1"/>
    <col min="1027" max="1027" width="10" style="347" customWidth="1"/>
    <col min="1028" max="1028" width="12.625" style="347" customWidth="1"/>
    <col min="1029" max="1029" width="9" style="347" hidden="1" customWidth="1"/>
    <col min="1030" max="1279" width="9" style="347"/>
    <col min="1280" max="1280" width="38.25" style="347" customWidth="1"/>
    <col min="1281" max="1281" width="11.625" style="347" customWidth="1"/>
    <col min="1282" max="1282" width="13.25" style="347" customWidth="1"/>
    <col min="1283" max="1283" width="10" style="347" customWidth="1"/>
    <col min="1284" max="1284" width="12.625" style="347" customWidth="1"/>
    <col min="1285" max="1285" width="9" style="347" hidden="1" customWidth="1"/>
    <col min="1286" max="1535" width="9" style="347"/>
    <col min="1536" max="1536" width="38.25" style="347" customWidth="1"/>
    <col min="1537" max="1537" width="11.625" style="347" customWidth="1"/>
    <col min="1538" max="1538" width="13.25" style="347" customWidth="1"/>
    <col min="1539" max="1539" width="10" style="347" customWidth="1"/>
    <col min="1540" max="1540" width="12.625" style="347" customWidth="1"/>
    <col min="1541" max="1541" width="9" style="347" hidden="1" customWidth="1"/>
    <col min="1542" max="1791" width="9" style="347"/>
    <col min="1792" max="1792" width="38.25" style="347" customWidth="1"/>
    <col min="1793" max="1793" width="11.625" style="347" customWidth="1"/>
    <col min="1794" max="1794" width="13.25" style="347" customWidth="1"/>
    <col min="1795" max="1795" width="10" style="347" customWidth="1"/>
    <col min="1796" max="1796" width="12.625" style="347" customWidth="1"/>
    <col min="1797" max="1797" width="9" style="347" hidden="1" customWidth="1"/>
    <col min="1798" max="2047" width="9" style="347"/>
    <col min="2048" max="2048" width="38.25" style="347" customWidth="1"/>
    <col min="2049" max="2049" width="11.625" style="347" customWidth="1"/>
    <col min="2050" max="2050" width="13.25" style="347" customWidth="1"/>
    <col min="2051" max="2051" width="10" style="347" customWidth="1"/>
    <col min="2052" max="2052" width="12.625" style="347" customWidth="1"/>
    <col min="2053" max="2053" width="9" style="347" hidden="1" customWidth="1"/>
    <col min="2054" max="2303" width="9" style="347"/>
    <col min="2304" max="2304" width="38.25" style="347" customWidth="1"/>
    <col min="2305" max="2305" width="11.625" style="347" customWidth="1"/>
    <col min="2306" max="2306" width="13.25" style="347" customWidth="1"/>
    <col min="2307" max="2307" width="10" style="347" customWidth="1"/>
    <col min="2308" max="2308" width="12.625" style="347" customWidth="1"/>
    <col min="2309" max="2309" width="9" style="347" hidden="1" customWidth="1"/>
    <col min="2310" max="2559" width="9" style="347"/>
    <col min="2560" max="2560" width="38.25" style="347" customWidth="1"/>
    <col min="2561" max="2561" width="11.625" style="347" customWidth="1"/>
    <col min="2562" max="2562" width="13.25" style="347" customWidth="1"/>
    <col min="2563" max="2563" width="10" style="347" customWidth="1"/>
    <col min="2564" max="2564" width="12.625" style="347" customWidth="1"/>
    <col min="2565" max="2565" width="9" style="347" hidden="1" customWidth="1"/>
    <col min="2566" max="2815" width="9" style="347"/>
    <col min="2816" max="2816" width="38.25" style="347" customWidth="1"/>
    <col min="2817" max="2817" width="11.625" style="347" customWidth="1"/>
    <col min="2818" max="2818" width="13.25" style="347" customWidth="1"/>
    <col min="2819" max="2819" width="10" style="347" customWidth="1"/>
    <col min="2820" max="2820" width="12.625" style="347" customWidth="1"/>
    <col min="2821" max="2821" width="9" style="347" hidden="1" customWidth="1"/>
    <col min="2822" max="3071" width="9" style="347"/>
    <col min="3072" max="3072" width="38.25" style="347" customWidth="1"/>
    <col min="3073" max="3073" width="11.625" style="347" customWidth="1"/>
    <col min="3074" max="3074" width="13.25" style="347" customWidth="1"/>
    <col min="3075" max="3075" width="10" style="347" customWidth="1"/>
    <col min="3076" max="3076" width="12.625" style="347" customWidth="1"/>
    <col min="3077" max="3077" width="9" style="347" hidden="1" customWidth="1"/>
    <col min="3078" max="3327" width="9" style="347"/>
    <col min="3328" max="3328" width="38.25" style="347" customWidth="1"/>
    <col min="3329" max="3329" width="11.625" style="347" customWidth="1"/>
    <col min="3330" max="3330" width="13.25" style="347" customWidth="1"/>
    <col min="3331" max="3331" width="10" style="347" customWidth="1"/>
    <col min="3332" max="3332" width="12.625" style="347" customWidth="1"/>
    <col min="3333" max="3333" width="9" style="347" hidden="1" customWidth="1"/>
    <col min="3334" max="3583" width="9" style="347"/>
    <col min="3584" max="3584" width="38.25" style="347" customWidth="1"/>
    <col min="3585" max="3585" width="11.625" style="347" customWidth="1"/>
    <col min="3586" max="3586" width="13.25" style="347" customWidth="1"/>
    <col min="3587" max="3587" width="10" style="347" customWidth="1"/>
    <col min="3588" max="3588" width="12.625" style="347" customWidth="1"/>
    <col min="3589" max="3589" width="9" style="347" hidden="1" customWidth="1"/>
    <col min="3590" max="3839" width="9" style="347"/>
    <col min="3840" max="3840" width="38.25" style="347" customWidth="1"/>
    <col min="3841" max="3841" width="11.625" style="347" customWidth="1"/>
    <col min="3842" max="3842" width="13.25" style="347" customWidth="1"/>
    <col min="3843" max="3843" width="10" style="347" customWidth="1"/>
    <col min="3844" max="3844" width="12.625" style="347" customWidth="1"/>
    <col min="3845" max="3845" width="9" style="347" hidden="1" customWidth="1"/>
    <col min="3846" max="4095" width="9" style="347"/>
    <col min="4096" max="4096" width="38.25" style="347" customWidth="1"/>
    <col min="4097" max="4097" width="11.625" style="347" customWidth="1"/>
    <col min="4098" max="4098" width="13.25" style="347" customWidth="1"/>
    <col min="4099" max="4099" width="10" style="347" customWidth="1"/>
    <col min="4100" max="4100" width="12.625" style="347" customWidth="1"/>
    <col min="4101" max="4101" width="9" style="347" hidden="1" customWidth="1"/>
    <col min="4102" max="4351" width="9" style="347"/>
    <col min="4352" max="4352" width="38.25" style="347" customWidth="1"/>
    <col min="4353" max="4353" width="11.625" style="347" customWidth="1"/>
    <col min="4354" max="4354" width="13.25" style="347" customWidth="1"/>
    <col min="4355" max="4355" width="10" style="347" customWidth="1"/>
    <col min="4356" max="4356" width="12.625" style="347" customWidth="1"/>
    <col min="4357" max="4357" width="9" style="347" hidden="1" customWidth="1"/>
    <col min="4358" max="4607" width="9" style="347"/>
    <col min="4608" max="4608" width="38.25" style="347" customWidth="1"/>
    <col min="4609" max="4609" width="11.625" style="347" customWidth="1"/>
    <col min="4610" max="4610" width="13.25" style="347" customWidth="1"/>
    <col min="4611" max="4611" width="10" style="347" customWidth="1"/>
    <col min="4612" max="4612" width="12.625" style="347" customWidth="1"/>
    <col min="4613" max="4613" width="9" style="347" hidden="1" customWidth="1"/>
    <col min="4614" max="4863" width="9" style="347"/>
    <col min="4864" max="4864" width="38.25" style="347" customWidth="1"/>
    <col min="4865" max="4865" width="11.625" style="347" customWidth="1"/>
    <col min="4866" max="4866" width="13.25" style="347" customWidth="1"/>
    <col min="4867" max="4867" width="10" style="347" customWidth="1"/>
    <col min="4868" max="4868" width="12.625" style="347" customWidth="1"/>
    <col min="4869" max="4869" width="9" style="347" hidden="1" customWidth="1"/>
    <col min="4870" max="5119" width="9" style="347"/>
    <col min="5120" max="5120" width="38.25" style="347" customWidth="1"/>
    <col min="5121" max="5121" width="11.625" style="347" customWidth="1"/>
    <col min="5122" max="5122" width="13.25" style="347" customWidth="1"/>
    <col min="5123" max="5123" width="10" style="347" customWidth="1"/>
    <col min="5124" max="5124" width="12.625" style="347" customWidth="1"/>
    <col min="5125" max="5125" width="9" style="347" hidden="1" customWidth="1"/>
    <col min="5126" max="5375" width="9" style="347"/>
    <col min="5376" max="5376" width="38.25" style="347" customWidth="1"/>
    <col min="5377" max="5377" width="11.625" style="347" customWidth="1"/>
    <col min="5378" max="5378" width="13.25" style="347" customWidth="1"/>
    <col min="5379" max="5379" width="10" style="347" customWidth="1"/>
    <col min="5380" max="5380" width="12.625" style="347" customWidth="1"/>
    <col min="5381" max="5381" width="9" style="347" hidden="1" customWidth="1"/>
    <col min="5382" max="5631" width="9" style="347"/>
    <col min="5632" max="5632" width="38.25" style="347" customWidth="1"/>
    <col min="5633" max="5633" width="11.625" style="347" customWidth="1"/>
    <col min="5634" max="5634" width="13.25" style="347" customWidth="1"/>
    <col min="5635" max="5635" width="10" style="347" customWidth="1"/>
    <col min="5636" max="5636" width="12.625" style="347" customWidth="1"/>
    <col min="5637" max="5637" width="9" style="347" hidden="1" customWidth="1"/>
    <col min="5638" max="5887" width="9" style="347"/>
    <col min="5888" max="5888" width="38.25" style="347" customWidth="1"/>
    <col min="5889" max="5889" width="11.625" style="347" customWidth="1"/>
    <col min="5890" max="5890" width="13.25" style="347" customWidth="1"/>
    <col min="5891" max="5891" width="10" style="347" customWidth="1"/>
    <col min="5892" max="5892" width="12.625" style="347" customWidth="1"/>
    <col min="5893" max="5893" width="9" style="347" hidden="1" customWidth="1"/>
    <col min="5894" max="6143" width="9" style="347"/>
    <col min="6144" max="6144" width="38.25" style="347" customWidth="1"/>
    <col min="6145" max="6145" width="11.625" style="347" customWidth="1"/>
    <col min="6146" max="6146" width="13.25" style="347" customWidth="1"/>
    <col min="6147" max="6147" width="10" style="347" customWidth="1"/>
    <col min="6148" max="6148" width="12.625" style="347" customWidth="1"/>
    <col min="6149" max="6149" width="9" style="347" hidden="1" customWidth="1"/>
    <col min="6150" max="6399" width="9" style="347"/>
    <col min="6400" max="6400" width="38.25" style="347" customWidth="1"/>
    <col min="6401" max="6401" width="11.625" style="347" customWidth="1"/>
    <col min="6402" max="6402" width="13.25" style="347" customWidth="1"/>
    <col min="6403" max="6403" width="10" style="347" customWidth="1"/>
    <col min="6404" max="6404" width="12.625" style="347" customWidth="1"/>
    <col min="6405" max="6405" width="9" style="347" hidden="1" customWidth="1"/>
    <col min="6406" max="6655" width="9" style="347"/>
    <col min="6656" max="6656" width="38.25" style="347" customWidth="1"/>
    <col min="6657" max="6657" width="11.625" style="347" customWidth="1"/>
    <col min="6658" max="6658" width="13.25" style="347" customWidth="1"/>
    <col min="6659" max="6659" width="10" style="347" customWidth="1"/>
    <col min="6660" max="6660" width="12.625" style="347" customWidth="1"/>
    <col min="6661" max="6661" width="9" style="347" hidden="1" customWidth="1"/>
    <col min="6662" max="6911" width="9" style="347"/>
    <col min="6912" max="6912" width="38.25" style="347" customWidth="1"/>
    <col min="6913" max="6913" width="11.625" style="347" customWidth="1"/>
    <col min="6914" max="6914" width="13.25" style="347" customWidth="1"/>
    <col min="6915" max="6915" width="10" style="347" customWidth="1"/>
    <col min="6916" max="6916" width="12.625" style="347" customWidth="1"/>
    <col min="6917" max="6917" width="9" style="347" hidden="1" customWidth="1"/>
    <col min="6918" max="7167" width="9" style="347"/>
    <col min="7168" max="7168" width="38.25" style="347" customWidth="1"/>
    <col min="7169" max="7169" width="11.625" style="347" customWidth="1"/>
    <col min="7170" max="7170" width="13.25" style="347" customWidth="1"/>
    <col min="7171" max="7171" width="10" style="347" customWidth="1"/>
    <col min="7172" max="7172" width="12.625" style="347" customWidth="1"/>
    <col min="7173" max="7173" width="9" style="347" hidden="1" customWidth="1"/>
    <col min="7174" max="7423" width="9" style="347"/>
    <col min="7424" max="7424" width="38.25" style="347" customWidth="1"/>
    <col min="7425" max="7425" width="11.625" style="347" customWidth="1"/>
    <col min="7426" max="7426" width="13.25" style="347" customWidth="1"/>
    <col min="7427" max="7427" width="10" style="347" customWidth="1"/>
    <col min="7428" max="7428" width="12.625" style="347" customWidth="1"/>
    <col min="7429" max="7429" width="9" style="347" hidden="1" customWidth="1"/>
    <col min="7430" max="7679" width="9" style="347"/>
    <col min="7680" max="7680" width="38.25" style="347" customWidth="1"/>
    <col min="7681" max="7681" width="11.625" style="347" customWidth="1"/>
    <col min="7682" max="7682" width="13.25" style="347" customWidth="1"/>
    <col min="7683" max="7683" width="10" style="347" customWidth="1"/>
    <col min="7684" max="7684" width="12.625" style="347" customWidth="1"/>
    <col min="7685" max="7685" width="9" style="347" hidden="1" customWidth="1"/>
    <col min="7686" max="7935" width="9" style="347"/>
    <col min="7936" max="7936" width="38.25" style="347" customWidth="1"/>
    <col min="7937" max="7937" width="11.625" style="347" customWidth="1"/>
    <col min="7938" max="7938" width="13.25" style="347" customWidth="1"/>
    <col min="7939" max="7939" width="10" style="347" customWidth="1"/>
    <col min="7940" max="7940" width="12.625" style="347" customWidth="1"/>
    <col min="7941" max="7941" width="9" style="347" hidden="1" customWidth="1"/>
    <col min="7942" max="8191" width="9" style="347"/>
    <col min="8192" max="8192" width="38.25" style="347" customWidth="1"/>
    <col min="8193" max="8193" width="11.625" style="347" customWidth="1"/>
    <col min="8194" max="8194" width="13.25" style="347" customWidth="1"/>
    <col min="8195" max="8195" width="10" style="347" customWidth="1"/>
    <col min="8196" max="8196" width="12.625" style="347" customWidth="1"/>
    <col min="8197" max="8197" width="9" style="347" hidden="1" customWidth="1"/>
    <col min="8198" max="8447" width="9" style="347"/>
    <col min="8448" max="8448" width="38.25" style="347" customWidth="1"/>
    <col min="8449" max="8449" width="11.625" style="347" customWidth="1"/>
    <col min="8450" max="8450" width="13.25" style="347" customWidth="1"/>
    <col min="8451" max="8451" width="10" style="347" customWidth="1"/>
    <col min="8452" max="8452" width="12.625" style="347" customWidth="1"/>
    <col min="8453" max="8453" width="9" style="347" hidden="1" customWidth="1"/>
    <col min="8454" max="8703" width="9" style="347"/>
    <col min="8704" max="8704" width="38.25" style="347" customWidth="1"/>
    <col min="8705" max="8705" width="11.625" style="347" customWidth="1"/>
    <col min="8706" max="8706" width="13.25" style="347" customWidth="1"/>
    <col min="8707" max="8707" width="10" style="347" customWidth="1"/>
    <col min="8708" max="8708" width="12.625" style="347" customWidth="1"/>
    <col min="8709" max="8709" width="9" style="347" hidden="1" customWidth="1"/>
    <col min="8710" max="8959" width="9" style="347"/>
    <col min="8960" max="8960" width="38.25" style="347" customWidth="1"/>
    <col min="8961" max="8961" width="11.625" style="347" customWidth="1"/>
    <col min="8962" max="8962" width="13.25" style="347" customWidth="1"/>
    <col min="8963" max="8963" width="10" style="347" customWidth="1"/>
    <col min="8964" max="8964" width="12.625" style="347" customWidth="1"/>
    <col min="8965" max="8965" width="9" style="347" hidden="1" customWidth="1"/>
    <col min="8966" max="9215" width="9" style="347"/>
    <col min="9216" max="9216" width="38.25" style="347" customWidth="1"/>
    <col min="9217" max="9217" width="11.625" style="347" customWidth="1"/>
    <col min="9218" max="9218" width="13.25" style="347" customWidth="1"/>
    <col min="9219" max="9219" width="10" style="347" customWidth="1"/>
    <col min="9220" max="9220" width="12.625" style="347" customWidth="1"/>
    <col min="9221" max="9221" width="9" style="347" hidden="1" customWidth="1"/>
    <col min="9222" max="9471" width="9" style="347"/>
    <col min="9472" max="9472" width="38.25" style="347" customWidth="1"/>
    <col min="9473" max="9473" width="11.625" style="347" customWidth="1"/>
    <col min="9474" max="9474" width="13.25" style="347" customWidth="1"/>
    <col min="9475" max="9475" width="10" style="347" customWidth="1"/>
    <col min="9476" max="9476" width="12.625" style="347" customWidth="1"/>
    <col min="9477" max="9477" width="9" style="347" hidden="1" customWidth="1"/>
    <col min="9478" max="9727" width="9" style="347"/>
    <col min="9728" max="9728" width="38.25" style="347" customWidth="1"/>
    <col min="9729" max="9729" width="11.625" style="347" customWidth="1"/>
    <col min="9730" max="9730" width="13.25" style="347" customWidth="1"/>
    <col min="9731" max="9731" width="10" style="347" customWidth="1"/>
    <col min="9732" max="9732" width="12.625" style="347" customWidth="1"/>
    <col min="9733" max="9733" width="9" style="347" hidden="1" customWidth="1"/>
    <col min="9734" max="9983" width="9" style="347"/>
    <col min="9984" max="9984" width="38.25" style="347" customWidth="1"/>
    <col min="9985" max="9985" width="11.625" style="347" customWidth="1"/>
    <col min="9986" max="9986" width="13.25" style="347" customWidth="1"/>
    <col min="9987" max="9987" width="10" style="347" customWidth="1"/>
    <col min="9988" max="9988" width="12.625" style="347" customWidth="1"/>
    <col min="9989" max="9989" width="9" style="347" hidden="1" customWidth="1"/>
    <col min="9990" max="10239" width="9" style="347"/>
    <col min="10240" max="10240" width="38.25" style="347" customWidth="1"/>
    <col min="10241" max="10241" width="11.625" style="347" customWidth="1"/>
    <col min="10242" max="10242" width="13.25" style="347" customWidth="1"/>
    <col min="10243" max="10243" width="10" style="347" customWidth="1"/>
    <col min="10244" max="10244" width="12.625" style="347" customWidth="1"/>
    <col min="10245" max="10245" width="9" style="347" hidden="1" customWidth="1"/>
    <col min="10246" max="10495" width="9" style="347"/>
    <col min="10496" max="10496" width="38.25" style="347" customWidth="1"/>
    <col min="10497" max="10497" width="11.625" style="347" customWidth="1"/>
    <col min="10498" max="10498" width="13.25" style="347" customWidth="1"/>
    <col min="10499" max="10499" width="10" style="347" customWidth="1"/>
    <col min="10500" max="10500" width="12.625" style="347" customWidth="1"/>
    <col min="10501" max="10501" width="9" style="347" hidden="1" customWidth="1"/>
    <col min="10502" max="10751" width="9" style="347"/>
    <col min="10752" max="10752" width="38.25" style="347" customWidth="1"/>
    <col min="10753" max="10753" width="11.625" style="347" customWidth="1"/>
    <col min="10754" max="10754" width="13.25" style="347" customWidth="1"/>
    <col min="10755" max="10755" width="10" style="347" customWidth="1"/>
    <col min="10756" max="10756" width="12.625" style="347" customWidth="1"/>
    <col min="10757" max="10757" width="9" style="347" hidden="1" customWidth="1"/>
    <col min="10758" max="11007" width="9" style="347"/>
    <col min="11008" max="11008" width="38.25" style="347" customWidth="1"/>
    <col min="11009" max="11009" width="11.625" style="347" customWidth="1"/>
    <col min="11010" max="11010" width="13.25" style="347" customWidth="1"/>
    <col min="11011" max="11011" width="10" style="347" customWidth="1"/>
    <col min="11012" max="11012" width="12.625" style="347" customWidth="1"/>
    <col min="11013" max="11013" width="9" style="347" hidden="1" customWidth="1"/>
    <col min="11014" max="11263" width="9" style="347"/>
    <col min="11264" max="11264" width="38.25" style="347" customWidth="1"/>
    <col min="11265" max="11265" width="11.625" style="347" customWidth="1"/>
    <col min="11266" max="11266" width="13.25" style="347" customWidth="1"/>
    <col min="11267" max="11267" width="10" style="347" customWidth="1"/>
    <col min="11268" max="11268" width="12.625" style="347" customWidth="1"/>
    <col min="11269" max="11269" width="9" style="347" hidden="1" customWidth="1"/>
    <col min="11270" max="11519" width="9" style="347"/>
    <col min="11520" max="11520" width="38.25" style="347" customWidth="1"/>
    <col min="11521" max="11521" width="11.625" style="347" customWidth="1"/>
    <col min="11522" max="11522" width="13.25" style="347" customWidth="1"/>
    <col min="11523" max="11523" width="10" style="347" customWidth="1"/>
    <col min="11524" max="11524" width="12.625" style="347" customWidth="1"/>
    <col min="11525" max="11525" width="9" style="347" hidden="1" customWidth="1"/>
    <col min="11526" max="11775" width="9" style="347"/>
    <col min="11776" max="11776" width="38.25" style="347" customWidth="1"/>
    <col min="11777" max="11777" width="11.625" style="347" customWidth="1"/>
    <col min="11778" max="11778" width="13.25" style="347" customWidth="1"/>
    <col min="11779" max="11779" width="10" style="347" customWidth="1"/>
    <col min="11780" max="11780" width="12.625" style="347" customWidth="1"/>
    <col min="11781" max="11781" width="9" style="347" hidden="1" customWidth="1"/>
    <col min="11782" max="12031" width="9" style="347"/>
    <col min="12032" max="12032" width="38.25" style="347" customWidth="1"/>
    <col min="12033" max="12033" width="11.625" style="347" customWidth="1"/>
    <col min="12034" max="12034" width="13.25" style="347" customWidth="1"/>
    <col min="12035" max="12035" width="10" style="347" customWidth="1"/>
    <col min="12036" max="12036" width="12.625" style="347" customWidth="1"/>
    <col min="12037" max="12037" width="9" style="347" hidden="1" customWidth="1"/>
    <col min="12038" max="12287" width="9" style="347"/>
    <col min="12288" max="12288" width="38.25" style="347" customWidth="1"/>
    <col min="12289" max="12289" width="11.625" style="347" customWidth="1"/>
    <col min="12290" max="12290" width="13.25" style="347" customWidth="1"/>
    <col min="12291" max="12291" width="10" style="347" customWidth="1"/>
    <col min="12292" max="12292" width="12.625" style="347" customWidth="1"/>
    <col min="12293" max="12293" width="9" style="347" hidden="1" customWidth="1"/>
    <col min="12294" max="12543" width="9" style="347"/>
    <col min="12544" max="12544" width="38.25" style="347" customWidth="1"/>
    <col min="12545" max="12545" width="11.625" style="347" customWidth="1"/>
    <col min="12546" max="12546" width="13.25" style="347" customWidth="1"/>
    <col min="12547" max="12547" width="10" style="347" customWidth="1"/>
    <col min="12548" max="12548" width="12.625" style="347" customWidth="1"/>
    <col min="12549" max="12549" width="9" style="347" hidden="1" customWidth="1"/>
    <col min="12550" max="12799" width="9" style="347"/>
    <col min="12800" max="12800" width="38.25" style="347" customWidth="1"/>
    <col min="12801" max="12801" width="11.625" style="347" customWidth="1"/>
    <col min="12802" max="12802" width="13.25" style="347" customWidth="1"/>
    <col min="12803" max="12803" width="10" style="347" customWidth="1"/>
    <col min="12804" max="12804" width="12.625" style="347" customWidth="1"/>
    <col min="12805" max="12805" width="9" style="347" hidden="1" customWidth="1"/>
    <col min="12806" max="13055" width="9" style="347"/>
    <col min="13056" max="13056" width="38.25" style="347" customWidth="1"/>
    <col min="13057" max="13057" width="11.625" style="347" customWidth="1"/>
    <col min="13058" max="13058" width="13.25" style="347" customWidth="1"/>
    <col min="13059" max="13059" width="10" style="347" customWidth="1"/>
    <col min="13060" max="13060" width="12.625" style="347" customWidth="1"/>
    <col min="13061" max="13061" width="9" style="347" hidden="1" customWidth="1"/>
    <col min="13062" max="13311" width="9" style="347"/>
    <col min="13312" max="13312" width="38.25" style="347" customWidth="1"/>
    <col min="13313" max="13313" width="11.625" style="347" customWidth="1"/>
    <col min="13314" max="13314" width="13.25" style="347" customWidth="1"/>
    <col min="13315" max="13315" width="10" style="347" customWidth="1"/>
    <col min="13316" max="13316" width="12.625" style="347" customWidth="1"/>
    <col min="13317" max="13317" width="9" style="347" hidden="1" customWidth="1"/>
    <col min="13318" max="13567" width="9" style="347"/>
    <col min="13568" max="13568" width="38.25" style="347" customWidth="1"/>
    <col min="13569" max="13569" width="11.625" style="347" customWidth="1"/>
    <col min="13570" max="13570" width="13.25" style="347" customWidth="1"/>
    <col min="13571" max="13571" width="10" style="347" customWidth="1"/>
    <col min="13572" max="13572" width="12.625" style="347" customWidth="1"/>
    <col min="13573" max="13573" width="9" style="347" hidden="1" customWidth="1"/>
    <col min="13574" max="13823" width="9" style="347"/>
    <col min="13824" max="13824" width="38.25" style="347" customWidth="1"/>
    <col min="13825" max="13825" width="11.625" style="347" customWidth="1"/>
    <col min="13826" max="13826" width="13.25" style="347" customWidth="1"/>
    <col min="13827" max="13827" width="10" style="347" customWidth="1"/>
    <col min="13828" max="13828" width="12.625" style="347" customWidth="1"/>
    <col min="13829" max="13829" width="9" style="347" hidden="1" customWidth="1"/>
    <col min="13830" max="14079" width="9" style="347"/>
    <col min="14080" max="14080" width="38.25" style="347" customWidth="1"/>
    <col min="14081" max="14081" width="11.625" style="347" customWidth="1"/>
    <col min="14082" max="14082" width="13.25" style="347" customWidth="1"/>
    <col min="14083" max="14083" width="10" style="347" customWidth="1"/>
    <col min="14084" max="14084" width="12.625" style="347" customWidth="1"/>
    <col min="14085" max="14085" width="9" style="347" hidden="1" customWidth="1"/>
    <col min="14086" max="14335" width="9" style="347"/>
    <col min="14336" max="14336" width="38.25" style="347" customWidth="1"/>
    <col min="14337" max="14337" width="11.625" style="347" customWidth="1"/>
    <col min="14338" max="14338" width="13.25" style="347" customWidth="1"/>
    <col min="14339" max="14339" width="10" style="347" customWidth="1"/>
    <col min="14340" max="14340" width="12.625" style="347" customWidth="1"/>
    <col min="14341" max="14341" width="9" style="347" hidden="1" customWidth="1"/>
    <col min="14342" max="14591" width="9" style="347"/>
    <col min="14592" max="14592" width="38.25" style="347" customWidth="1"/>
    <col min="14593" max="14593" width="11.625" style="347" customWidth="1"/>
    <col min="14594" max="14594" width="13.25" style="347" customWidth="1"/>
    <col min="14595" max="14595" width="10" style="347" customWidth="1"/>
    <col min="14596" max="14596" width="12.625" style="347" customWidth="1"/>
    <col min="14597" max="14597" width="9" style="347" hidden="1" customWidth="1"/>
    <col min="14598" max="14847" width="9" style="347"/>
    <col min="14848" max="14848" width="38.25" style="347" customWidth="1"/>
    <col min="14849" max="14849" width="11.625" style="347" customWidth="1"/>
    <col min="14850" max="14850" width="13.25" style="347" customWidth="1"/>
    <col min="14851" max="14851" width="10" style="347" customWidth="1"/>
    <col min="14852" max="14852" width="12.625" style="347" customWidth="1"/>
    <col min="14853" max="14853" width="9" style="347" hidden="1" customWidth="1"/>
    <col min="14854" max="15103" width="9" style="347"/>
    <col min="15104" max="15104" width="38.25" style="347" customWidth="1"/>
    <col min="15105" max="15105" width="11.625" style="347" customWidth="1"/>
    <col min="15106" max="15106" width="13.25" style="347" customWidth="1"/>
    <col min="15107" max="15107" width="10" style="347" customWidth="1"/>
    <col min="15108" max="15108" width="12.625" style="347" customWidth="1"/>
    <col min="15109" max="15109" width="9" style="347" hidden="1" customWidth="1"/>
    <col min="15110" max="15359" width="9" style="347"/>
    <col min="15360" max="15360" width="38.25" style="347" customWidth="1"/>
    <col min="15361" max="15361" width="11.625" style="347" customWidth="1"/>
    <col min="15362" max="15362" width="13.25" style="347" customWidth="1"/>
    <col min="15363" max="15363" width="10" style="347" customWidth="1"/>
    <col min="15364" max="15364" width="12.625" style="347" customWidth="1"/>
    <col min="15365" max="15365" width="9" style="347" hidden="1" customWidth="1"/>
    <col min="15366" max="15615" width="9" style="347"/>
    <col min="15616" max="15616" width="38.25" style="347" customWidth="1"/>
    <col min="15617" max="15617" width="11.625" style="347" customWidth="1"/>
    <col min="15618" max="15618" width="13.25" style="347" customWidth="1"/>
    <col min="15619" max="15619" width="10" style="347" customWidth="1"/>
    <col min="15620" max="15620" width="12.625" style="347" customWidth="1"/>
    <col min="15621" max="15621" width="9" style="347" hidden="1" customWidth="1"/>
    <col min="15622" max="15871" width="9" style="347"/>
    <col min="15872" max="15872" width="38.25" style="347" customWidth="1"/>
    <col min="15873" max="15873" width="11.625" style="347" customWidth="1"/>
    <col min="15874" max="15874" width="13.25" style="347" customWidth="1"/>
    <col min="15875" max="15875" width="10" style="347" customWidth="1"/>
    <col min="15876" max="15876" width="12.625" style="347" customWidth="1"/>
    <col min="15877" max="15877" width="9" style="347" hidden="1" customWidth="1"/>
    <col min="15878" max="16127" width="9" style="347"/>
    <col min="16128" max="16128" width="38.25" style="347" customWidth="1"/>
    <col min="16129" max="16129" width="11.625" style="347" customWidth="1"/>
    <col min="16130" max="16130" width="13.25" style="347" customWidth="1"/>
    <col min="16131" max="16131" width="10" style="347" customWidth="1"/>
    <col min="16132" max="16132" width="12.625" style="347" customWidth="1"/>
    <col min="16133" max="16133" width="9" style="347" hidden="1" customWidth="1"/>
    <col min="16134" max="16384" width="9" style="347"/>
  </cols>
  <sheetData>
    <row r="1" spans="1:1">
      <c r="A1" s="348" t="s">
        <v>134</v>
      </c>
    </row>
    <row r="2" ht="26.45" customHeight="1" spans="1:5">
      <c r="A2" s="349" t="s">
        <v>135</v>
      </c>
      <c r="B2" s="349"/>
      <c r="C2" s="349"/>
      <c r="D2" s="349"/>
      <c r="E2" s="349"/>
    </row>
    <row r="3" ht="20.1" customHeight="1" spans="1:5">
      <c r="A3" s="350"/>
      <c r="B3" s="350"/>
      <c r="C3" s="351"/>
      <c r="D3" s="351"/>
      <c r="E3" s="352" t="s">
        <v>54</v>
      </c>
    </row>
    <row r="4" ht="31.5" customHeight="1" spans="1:5">
      <c r="A4" s="254" t="s">
        <v>55</v>
      </c>
      <c r="B4" s="255" t="s">
        <v>56</v>
      </c>
      <c r="C4" s="255" t="s">
        <v>57</v>
      </c>
      <c r="D4" s="256" t="s">
        <v>58</v>
      </c>
      <c r="E4" s="256" t="s">
        <v>59</v>
      </c>
    </row>
    <row r="5" s="344" customFormat="1" ht="15.75" customHeight="1" spans="1:5">
      <c r="A5" s="353" t="s">
        <v>60</v>
      </c>
      <c r="B5" s="261"/>
      <c r="C5" s="261"/>
      <c r="D5" s="262"/>
      <c r="E5" s="262"/>
    </row>
    <row r="6" ht="15.75" customHeight="1" spans="1:5">
      <c r="A6" s="354" t="s">
        <v>61</v>
      </c>
      <c r="B6" s="258"/>
      <c r="C6" s="258"/>
      <c r="D6" s="259"/>
      <c r="E6" s="259"/>
    </row>
    <row r="7" ht="15.75" customHeight="1" spans="1:5">
      <c r="A7" s="354" t="s">
        <v>136</v>
      </c>
      <c r="B7" s="258"/>
      <c r="C7" s="258"/>
      <c r="D7" s="259"/>
      <c r="E7" s="259"/>
    </row>
    <row r="8" ht="15.75" customHeight="1" spans="1:5">
      <c r="A8" s="354" t="s">
        <v>137</v>
      </c>
      <c r="B8" s="258"/>
      <c r="C8" s="258"/>
      <c r="D8" s="259"/>
      <c r="E8" s="259"/>
    </row>
    <row r="9" ht="15.75" customHeight="1" spans="1:5">
      <c r="A9" s="354" t="s">
        <v>62</v>
      </c>
      <c r="B9" s="258"/>
      <c r="C9" s="258"/>
      <c r="D9" s="259"/>
      <c r="E9" s="259"/>
    </row>
    <row r="10" ht="15.75" customHeight="1" spans="1:5">
      <c r="A10" s="354" t="s">
        <v>63</v>
      </c>
      <c r="B10" s="258"/>
      <c r="C10" s="258"/>
      <c r="D10" s="259"/>
      <c r="E10" s="259"/>
    </row>
    <row r="11" ht="15.75" customHeight="1" spans="1:5">
      <c r="A11" s="354" t="s">
        <v>64</v>
      </c>
      <c r="B11" s="258"/>
      <c r="C11" s="258"/>
      <c r="D11" s="259"/>
      <c r="E11" s="259"/>
    </row>
    <row r="12" ht="15.75" customHeight="1" spans="1:5">
      <c r="A12" s="354" t="s">
        <v>65</v>
      </c>
      <c r="B12" s="258"/>
      <c r="C12" s="258"/>
      <c r="D12" s="259"/>
      <c r="E12" s="259"/>
    </row>
    <row r="13" ht="15.75" customHeight="1" spans="1:5">
      <c r="A13" s="354" t="s">
        <v>66</v>
      </c>
      <c r="B13" s="258"/>
      <c r="C13" s="258"/>
      <c r="D13" s="259"/>
      <c r="E13" s="259"/>
    </row>
    <row r="14" ht="15.75" customHeight="1" spans="1:5">
      <c r="A14" s="354" t="s">
        <v>67</v>
      </c>
      <c r="B14" s="258"/>
      <c r="C14" s="258"/>
      <c r="D14" s="259"/>
      <c r="E14" s="259"/>
    </row>
    <row r="15" ht="15.75" customHeight="1" spans="1:5">
      <c r="A15" s="354" t="s">
        <v>68</v>
      </c>
      <c r="B15" s="258"/>
      <c r="C15" s="258"/>
      <c r="D15" s="259"/>
      <c r="E15" s="259"/>
    </row>
    <row r="16" ht="15.75" customHeight="1" spans="1:5">
      <c r="A16" s="354" t="s">
        <v>69</v>
      </c>
      <c r="B16" s="258"/>
      <c r="C16" s="258"/>
      <c r="D16" s="259"/>
      <c r="E16" s="259"/>
    </row>
    <row r="17" ht="15.75" customHeight="1" spans="1:5">
      <c r="A17" s="354" t="s">
        <v>70</v>
      </c>
      <c r="B17" s="258"/>
      <c r="C17" s="258"/>
      <c r="D17" s="259"/>
      <c r="E17" s="259"/>
    </row>
    <row r="18" ht="15.75" customHeight="1" spans="1:5">
      <c r="A18" s="354" t="s">
        <v>71</v>
      </c>
      <c r="B18" s="258"/>
      <c r="C18" s="258"/>
      <c r="D18" s="259"/>
      <c r="E18" s="259"/>
    </row>
    <row r="19" ht="15.75" customHeight="1" spans="1:5">
      <c r="A19" s="354" t="s">
        <v>72</v>
      </c>
      <c r="B19" s="258"/>
      <c r="C19" s="258"/>
      <c r="D19" s="259"/>
      <c r="E19" s="259"/>
    </row>
    <row r="20" ht="15.75" customHeight="1" spans="1:5">
      <c r="A20" s="354" t="s">
        <v>73</v>
      </c>
      <c r="B20" s="258"/>
      <c r="C20" s="258"/>
      <c r="D20" s="259"/>
      <c r="E20" s="259"/>
    </row>
    <row r="21" ht="15.75" customHeight="1" spans="1:5">
      <c r="A21" s="354" t="s">
        <v>74</v>
      </c>
      <c r="B21" s="258"/>
      <c r="C21" s="258"/>
      <c r="D21" s="259"/>
      <c r="E21" s="259"/>
    </row>
    <row r="22" s="344" customFormat="1" ht="15.75" customHeight="1" spans="1:5">
      <c r="A22" s="353" t="s">
        <v>75</v>
      </c>
      <c r="B22" s="261"/>
      <c r="C22" s="261"/>
      <c r="D22" s="262"/>
      <c r="E22" s="262"/>
    </row>
    <row r="23" ht="15.75" customHeight="1" spans="1:5">
      <c r="A23" s="354" t="s">
        <v>76</v>
      </c>
      <c r="B23" s="258"/>
      <c r="C23" s="258"/>
      <c r="D23" s="259"/>
      <c r="E23" s="259"/>
    </row>
    <row r="24" ht="15.75" customHeight="1" spans="1:5">
      <c r="A24" s="354" t="s">
        <v>77</v>
      </c>
      <c r="B24" s="258"/>
      <c r="C24" s="258"/>
      <c r="D24" s="259"/>
      <c r="E24" s="259"/>
    </row>
    <row r="25" ht="15.75" customHeight="1" spans="1:5">
      <c r="A25" s="354" t="s">
        <v>78</v>
      </c>
      <c r="B25" s="258"/>
      <c r="C25" s="258"/>
      <c r="D25" s="259"/>
      <c r="E25" s="259"/>
    </row>
    <row r="26" ht="15.75" customHeight="1" spans="1:5">
      <c r="A26" s="354" t="s">
        <v>79</v>
      </c>
      <c r="B26" s="258"/>
      <c r="C26" s="258"/>
      <c r="D26" s="259"/>
      <c r="E26" s="259"/>
    </row>
    <row r="27" ht="15.75" customHeight="1" spans="1:5">
      <c r="A27" s="354" t="s">
        <v>80</v>
      </c>
      <c r="B27" s="258"/>
      <c r="C27" s="258"/>
      <c r="D27" s="259"/>
      <c r="E27" s="259"/>
    </row>
    <row r="28" ht="15.75" customHeight="1" spans="1:5">
      <c r="A28" s="354" t="s">
        <v>83</v>
      </c>
      <c r="B28" s="258"/>
      <c r="C28" s="258"/>
      <c r="D28" s="259"/>
      <c r="E28" s="259"/>
    </row>
    <row r="29" s="344" customFormat="1" ht="15.75" customHeight="1" spans="1:5">
      <c r="A29" s="254" t="s">
        <v>84</v>
      </c>
      <c r="B29" s="261"/>
      <c r="C29" s="261"/>
      <c r="D29" s="262"/>
      <c r="E29" s="262"/>
    </row>
    <row r="30" s="344" customFormat="1" ht="15.75" customHeight="1" spans="1:5">
      <c r="A30" s="353" t="s">
        <v>85</v>
      </c>
      <c r="B30" s="261"/>
      <c r="C30" s="261"/>
      <c r="D30" s="262"/>
      <c r="E30" s="262"/>
    </row>
    <row r="31" s="344" customFormat="1" ht="15.75" customHeight="1" spans="1:5">
      <c r="A31" s="353" t="s">
        <v>86</v>
      </c>
      <c r="B31" s="261"/>
      <c r="C31" s="261"/>
      <c r="D31" s="262"/>
      <c r="E31" s="262"/>
    </row>
    <row r="32" ht="15.75" customHeight="1" spans="1:5">
      <c r="A32" s="354" t="s">
        <v>87</v>
      </c>
      <c r="B32" s="258"/>
      <c r="C32" s="258"/>
      <c r="D32" s="259"/>
      <c r="E32" s="259"/>
    </row>
    <row r="33" ht="15.75" customHeight="1" spans="1:5">
      <c r="A33" s="354" t="s">
        <v>88</v>
      </c>
      <c r="B33" s="258"/>
      <c r="C33" s="258"/>
      <c r="D33" s="259"/>
      <c r="E33" s="259"/>
    </row>
    <row r="34" ht="15.75" customHeight="1" spans="1:5">
      <c r="A34" s="354" t="s">
        <v>89</v>
      </c>
      <c r="B34" s="258"/>
      <c r="C34" s="258"/>
      <c r="D34" s="259"/>
      <c r="E34" s="259"/>
    </row>
    <row r="35" ht="15.75" customHeight="1" spans="1:5">
      <c r="A35" s="354" t="s">
        <v>90</v>
      </c>
      <c r="B35" s="258"/>
      <c r="C35" s="258"/>
      <c r="D35" s="259"/>
      <c r="E35" s="259"/>
    </row>
    <row r="36" ht="15.75" customHeight="1" spans="1:5">
      <c r="A36" s="354" t="s">
        <v>138</v>
      </c>
      <c r="B36" s="258"/>
      <c r="C36" s="258"/>
      <c r="D36" s="259"/>
      <c r="E36" s="259"/>
    </row>
    <row r="37" ht="15.75" customHeight="1" spans="1:5">
      <c r="A37" s="354" t="s">
        <v>91</v>
      </c>
      <c r="B37" s="258"/>
      <c r="C37" s="258"/>
      <c r="D37" s="259"/>
      <c r="E37" s="259"/>
    </row>
    <row r="38" s="345" customFormat="1" ht="15.75" customHeight="1" spans="1:5">
      <c r="A38" s="355" t="s">
        <v>92</v>
      </c>
      <c r="B38" s="356"/>
      <c r="C38" s="356"/>
      <c r="D38" s="357"/>
      <c r="E38" s="357"/>
    </row>
    <row r="39" s="345" customFormat="1" ht="15.75" customHeight="1" spans="1:5">
      <c r="A39" s="355" t="s">
        <v>93</v>
      </c>
      <c r="B39" s="356"/>
      <c r="C39" s="356"/>
      <c r="D39" s="357"/>
      <c r="E39" s="357"/>
    </row>
    <row r="40" ht="15.75" customHeight="1" spans="1:5">
      <c r="A40" s="354" t="s">
        <v>94</v>
      </c>
      <c r="B40" s="258"/>
      <c r="C40" s="258"/>
      <c r="D40" s="259"/>
      <c r="E40" s="259"/>
    </row>
    <row r="41" ht="15.75" customHeight="1" spans="1:5">
      <c r="A41" s="354" t="s">
        <v>95</v>
      </c>
      <c r="B41" s="258"/>
      <c r="C41" s="258"/>
      <c r="D41" s="259"/>
      <c r="E41" s="259"/>
    </row>
    <row r="42" s="344" customFormat="1" ht="15.75" customHeight="1" spans="1:5">
      <c r="A42" s="254" t="s">
        <v>96</v>
      </c>
      <c r="B42" s="261"/>
      <c r="C42" s="261"/>
      <c r="D42" s="262"/>
      <c r="E42" s="262"/>
    </row>
    <row r="43" spans="1:5">
      <c r="A43" s="358"/>
      <c r="B43" s="358"/>
      <c r="C43" s="358"/>
      <c r="D43" s="358"/>
      <c r="E43" s="358"/>
    </row>
    <row r="44" spans="1:5">
      <c r="A44" s="359"/>
      <c r="B44" s="359"/>
      <c r="C44" s="359"/>
      <c r="D44" s="359"/>
      <c r="E44" s="359"/>
    </row>
    <row r="45" ht="30" customHeight="1" spans="1:5">
      <c r="A45" s="359"/>
      <c r="B45" s="359"/>
      <c r="C45" s="359"/>
      <c r="D45" s="359"/>
      <c r="E45" s="359"/>
    </row>
    <row r="46" ht="30" customHeight="1" spans="1:5">
      <c r="A46" s="359"/>
      <c r="B46" s="359"/>
      <c r="C46" s="359"/>
      <c r="D46" s="359"/>
      <c r="E46" s="359"/>
    </row>
    <row r="47" spans="1:5">
      <c r="A47" s="360"/>
      <c r="B47" s="360"/>
      <c r="C47" s="360"/>
      <c r="D47" s="360"/>
      <c r="E47" s="360"/>
    </row>
  </sheetData>
  <mergeCells count="6">
    <mergeCell ref="A2:E2"/>
    <mergeCell ref="A43:E43"/>
    <mergeCell ref="A44:E44"/>
    <mergeCell ref="A45:E45"/>
    <mergeCell ref="A46:E46"/>
    <mergeCell ref="A47:E47"/>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G12" sqref="G12"/>
    </sheetView>
  </sheetViews>
  <sheetFormatPr defaultColWidth="9" defaultRowHeight="14.25" outlineLevelCol="4"/>
  <cols>
    <col min="1" max="1" width="31" style="340" customWidth="1"/>
    <col min="2" max="2" width="10.25" style="340" customWidth="1"/>
    <col min="3" max="5" width="10.25" style="82" customWidth="1"/>
    <col min="6" max="250" width="9" style="82"/>
    <col min="251" max="251" width="27.625" style="82" customWidth="1"/>
    <col min="252" max="253" width="13.25" style="82" customWidth="1"/>
    <col min="254" max="254" width="10.75" style="82" customWidth="1"/>
    <col min="255" max="255" width="12.75" style="82" customWidth="1"/>
    <col min="256" max="256" width="9" style="82" hidden="1" customWidth="1"/>
    <col min="257" max="506" width="9" style="82"/>
    <col min="507" max="507" width="27.625" style="82" customWidth="1"/>
    <col min="508" max="509" width="13.25" style="82" customWidth="1"/>
    <col min="510" max="510" width="10.75" style="82" customWidth="1"/>
    <col min="511" max="511" width="12.75" style="82" customWidth="1"/>
    <col min="512" max="512" width="9" style="82" hidden="1" customWidth="1"/>
    <col min="513" max="762" width="9" style="82"/>
    <col min="763" max="763" width="27.625" style="82" customWidth="1"/>
    <col min="764" max="765" width="13.25" style="82" customWidth="1"/>
    <col min="766" max="766" width="10.75" style="82" customWidth="1"/>
    <col min="767" max="767" width="12.75" style="82" customWidth="1"/>
    <col min="768" max="768" width="9" style="82" hidden="1" customWidth="1"/>
    <col min="769" max="1018" width="9" style="82"/>
    <col min="1019" max="1019" width="27.625" style="82" customWidth="1"/>
    <col min="1020" max="1021" width="13.25" style="82" customWidth="1"/>
    <col min="1022" max="1022" width="10.75" style="82" customWidth="1"/>
    <col min="1023" max="1023" width="12.75" style="82" customWidth="1"/>
    <col min="1024" max="1024" width="9" style="82" hidden="1" customWidth="1"/>
    <col min="1025" max="1274" width="9" style="82"/>
    <col min="1275" max="1275" width="27.625" style="82" customWidth="1"/>
    <col min="1276" max="1277" width="13.25" style="82" customWidth="1"/>
    <col min="1278" max="1278" width="10.75" style="82" customWidth="1"/>
    <col min="1279" max="1279" width="12.75" style="82" customWidth="1"/>
    <col min="1280" max="1280" width="9" style="82" hidden="1" customWidth="1"/>
    <col min="1281" max="1530" width="9" style="82"/>
    <col min="1531" max="1531" width="27.625" style="82" customWidth="1"/>
    <col min="1532" max="1533" width="13.25" style="82" customWidth="1"/>
    <col min="1534" max="1534" width="10.75" style="82" customWidth="1"/>
    <col min="1535" max="1535" width="12.75" style="82" customWidth="1"/>
    <col min="1536" max="1536" width="9" style="82" hidden="1" customWidth="1"/>
    <col min="1537" max="1786" width="9" style="82"/>
    <col min="1787" max="1787" width="27.625" style="82" customWidth="1"/>
    <col min="1788" max="1789" width="13.25" style="82" customWidth="1"/>
    <col min="1790" max="1790" width="10.75" style="82" customWidth="1"/>
    <col min="1791" max="1791" width="12.75" style="82" customWidth="1"/>
    <col min="1792" max="1792" width="9" style="82" hidden="1" customWidth="1"/>
    <col min="1793" max="2042" width="9" style="82"/>
    <col min="2043" max="2043" width="27.625" style="82" customWidth="1"/>
    <col min="2044" max="2045" width="13.25" style="82" customWidth="1"/>
    <col min="2046" max="2046" width="10.75" style="82" customWidth="1"/>
    <col min="2047" max="2047" width="12.75" style="82" customWidth="1"/>
    <col min="2048" max="2048" width="9" style="82" hidden="1" customWidth="1"/>
    <col min="2049" max="2298" width="9" style="82"/>
    <col min="2299" max="2299" width="27.625" style="82" customWidth="1"/>
    <col min="2300" max="2301" width="13.25" style="82" customWidth="1"/>
    <col min="2302" max="2302" width="10.75" style="82" customWidth="1"/>
    <col min="2303" max="2303" width="12.75" style="82" customWidth="1"/>
    <col min="2304" max="2304" width="9" style="82" hidden="1" customWidth="1"/>
    <col min="2305" max="2554" width="9" style="82"/>
    <col min="2555" max="2555" width="27.625" style="82" customWidth="1"/>
    <col min="2556" max="2557" width="13.25" style="82" customWidth="1"/>
    <col min="2558" max="2558" width="10.75" style="82" customWidth="1"/>
    <col min="2559" max="2559" width="12.75" style="82" customWidth="1"/>
    <col min="2560" max="2560" width="9" style="82" hidden="1" customWidth="1"/>
    <col min="2561" max="2810" width="9" style="82"/>
    <col min="2811" max="2811" width="27.625" style="82" customWidth="1"/>
    <col min="2812" max="2813" width="13.25" style="82" customWidth="1"/>
    <col min="2814" max="2814" width="10.75" style="82" customWidth="1"/>
    <col min="2815" max="2815" width="12.75" style="82" customWidth="1"/>
    <col min="2816" max="2816" width="9" style="82" hidden="1" customWidth="1"/>
    <col min="2817" max="3066" width="9" style="82"/>
    <col min="3067" max="3067" width="27.625" style="82" customWidth="1"/>
    <col min="3068" max="3069" width="13.25" style="82" customWidth="1"/>
    <col min="3070" max="3070" width="10.75" style="82" customWidth="1"/>
    <col min="3071" max="3071" width="12.75" style="82" customWidth="1"/>
    <col min="3072" max="3072" width="9" style="82" hidden="1" customWidth="1"/>
    <col min="3073" max="3322" width="9" style="82"/>
    <col min="3323" max="3323" width="27.625" style="82" customWidth="1"/>
    <col min="3324" max="3325" width="13.25" style="82" customWidth="1"/>
    <col min="3326" max="3326" width="10.75" style="82" customWidth="1"/>
    <col min="3327" max="3327" width="12.75" style="82" customWidth="1"/>
    <col min="3328" max="3328" width="9" style="82" hidden="1" customWidth="1"/>
    <col min="3329" max="3578" width="9" style="82"/>
    <col min="3579" max="3579" width="27.625" style="82" customWidth="1"/>
    <col min="3580" max="3581" width="13.25" style="82" customWidth="1"/>
    <col min="3582" max="3582" width="10.75" style="82" customWidth="1"/>
    <col min="3583" max="3583" width="12.75" style="82" customWidth="1"/>
    <col min="3584" max="3584" width="9" style="82" hidden="1" customWidth="1"/>
    <col min="3585" max="3834" width="9" style="82"/>
    <col min="3835" max="3835" width="27.625" style="82" customWidth="1"/>
    <col min="3836" max="3837" width="13.25" style="82" customWidth="1"/>
    <col min="3838" max="3838" width="10.75" style="82" customWidth="1"/>
    <col min="3839" max="3839" width="12.75" style="82" customWidth="1"/>
    <col min="3840" max="3840" width="9" style="82" hidden="1" customWidth="1"/>
    <col min="3841" max="4090" width="9" style="82"/>
    <col min="4091" max="4091" width="27.625" style="82" customWidth="1"/>
    <col min="4092" max="4093" width="13.25" style="82" customWidth="1"/>
    <col min="4094" max="4094" width="10.75" style="82" customWidth="1"/>
    <col min="4095" max="4095" width="12.75" style="82" customWidth="1"/>
    <col min="4096" max="4096" width="9" style="82" hidden="1" customWidth="1"/>
    <col min="4097" max="4346" width="9" style="82"/>
    <col min="4347" max="4347" width="27.625" style="82" customWidth="1"/>
    <col min="4348" max="4349" width="13.25" style="82" customWidth="1"/>
    <col min="4350" max="4350" width="10.75" style="82" customWidth="1"/>
    <col min="4351" max="4351" width="12.75" style="82" customWidth="1"/>
    <col min="4352" max="4352" width="9" style="82" hidden="1" customWidth="1"/>
    <col min="4353" max="4602" width="9" style="82"/>
    <col min="4603" max="4603" width="27.625" style="82" customWidth="1"/>
    <col min="4604" max="4605" width="13.25" style="82" customWidth="1"/>
    <col min="4606" max="4606" width="10.75" style="82" customWidth="1"/>
    <col min="4607" max="4607" width="12.75" style="82" customWidth="1"/>
    <col min="4608" max="4608" width="9" style="82" hidden="1" customWidth="1"/>
    <col min="4609" max="4858" width="9" style="82"/>
    <col min="4859" max="4859" width="27.625" style="82" customWidth="1"/>
    <col min="4860" max="4861" width="13.25" style="82" customWidth="1"/>
    <col min="4862" max="4862" width="10.75" style="82" customWidth="1"/>
    <col min="4863" max="4863" width="12.75" style="82" customWidth="1"/>
    <col min="4864" max="4864" width="9" style="82" hidden="1" customWidth="1"/>
    <col min="4865" max="5114" width="9" style="82"/>
    <col min="5115" max="5115" width="27.625" style="82" customWidth="1"/>
    <col min="5116" max="5117" width="13.25" style="82" customWidth="1"/>
    <col min="5118" max="5118" width="10.75" style="82" customWidth="1"/>
    <col min="5119" max="5119" width="12.75" style="82" customWidth="1"/>
    <col min="5120" max="5120" width="9" style="82" hidden="1" customWidth="1"/>
    <col min="5121" max="5370" width="9" style="82"/>
    <col min="5371" max="5371" width="27.625" style="82" customWidth="1"/>
    <col min="5372" max="5373" width="13.25" style="82" customWidth="1"/>
    <col min="5374" max="5374" width="10.75" style="82" customWidth="1"/>
    <col min="5375" max="5375" width="12.75" style="82" customWidth="1"/>
    <col min="5376" max="5376" width="9" style="82" hidden="1" customWidth="1"/>
    <col min="5377" max="5626" width="9" style="82"/>
    <col min="5627" max="5627" width="27.625" style="82" customWidth="1"/>
    <col min="5628" max="5629" width="13.25" style="82" customWidth="1"/>
    <col min="5630" max="5630" width="10.75" style="82" customWidth="1"/>
    <col min="5631" max="5631" width="12.75" style="82" customWidth="1"/>
    <col min="5632" max="5632" width="9" style="82" hidden="1" customWidth="1"/>
    <col min="5633" max="5882" width="9" style="82"/>
    <col min="5883" max="5883" width="27.625" style="82" customWidth="1"/>
    <col min="5884" max="5885" width="13.25" style="82" customWidth="1"/>
    <col min="5886" max="5886" width="10.75" style="82" customWidth="1"/>
    <col min="5887" max="5887" width="12.75" style="82" customWidth="1"/>
    <col min="5888" max="5888" width="9" style="82" hidden="1" customWidth="1"/>
    <col min="5889" max="6138" width="9" style="82"/>
    <col min="6139" max="6139" width="27.625" style="82" customWidth="1"/>
    <col min="6140" max="6141" width="13.25" style="82" customWidth="1"/>
    <col min="6142" max="6142" width="10.75" style="82" customWidth="1"/>
    <col min="6143" max="6143" width="12.75" style="82" customWidth="1"/>
    <col min="6144" max="6144" width="9" style="82" hidden="1" customWidth="1"/>
    <col min="6145" max="6394" width="9" style="82"/>
    <col min="6395" max="6395" width="27.625" style="82" customWidth="1"/>
    <col min="6396" max="6397" width="13.25" style="82" customWidth="1"/>
    <col min="6398" max="6398" width="10.75" style="82" customWidth="1"/>
    <col min="6399" max="6399" width="12.75" style="82" customWidth="1"/>
    <col min="6400" max="6400" width="9" style="82" hidden="1" customWidth="1"/>
    <col min="6401" max="6650" width="9" style="82"/>
    <col min="6651" max="6651" width="27.625" style="82" customWidth="1"/>
    <col min="6652" max="6653" width="13.25" style="82" customWidth="1"/>
    <col min="6654" max="6654" width="10.75" style="82" customWidth="1"/>
    <col min="6655" max="6655" width="12.75" style="82" customWidth="1"/>
    <col min="6656" max="6656" width="9" style="82" hidden="1" customWidth="1"/>
    <col min="6657" max="6906" width="9" style="82"/>
    <col min="6907" max="6907" width="27.625" style="82" customWidth="1"/>
    <col min="6908" max="6909" width="13.25" style="82" customWidth="1"/>
    <col min="6910" max="6910" width="10.75" style="82" customWidth="1"/>
    <col min="6911" max="6911" width="12.75" style="82" customWidth="1"/>
    <col min="6912" max="6912" width="9" style="82" hidden="1" customWidth="1"/>
    <col min="6913" max="7162" width="9" style="82"/>
    <col min="7163" max="7163" width="27.625" style="82" customWidth="1"/>
    <col min="7164" max="7165" width="13.25" style="82" customWidth="1"/>
    <col min="7166" max="7166" width="10.75" style="82" customWidth="1"/>
    <col min="7167" max="7167" width="12.75" style="82" customWidth="1"/>
    <col min="7168" max="7168" width="9" style="82" hidden="1" customWidth="1"/>
    <col min="7169" max="7418" width="9" style="82"/>
    <col min="7419" max="7419" width="27.625" style="82" customWidth="1"/>
    <col min="7420" max="7421" width="13.25" style="82" customWidth="1"/>
    <col min="7422" max="7422" width="10.75" style="82" customWidth="1"/>
    <col min="7423" max="7423" width="12.75" style="82" customWidth="1"/>
    <col min="7424" max="7424" width="9" style="82" hidden="1" customWidth="1"/>
    <col min="7425" max="7674" width="9" style="82"/>
    <col min="7675" max="7675" width="27.625" style="82" customWidth="1"/>
    <col min="7676" max="7677" width="13.25" style="82" customWidth="1"/>
    <col min="7678" max="7678" width="10.75" style="82" customWidth="1"/>
    <col min="7679" max="7679" width="12.75" style="82" customWidth="1"/>
    <col min="7680" max="7680" width="9" style="82" hidden="1" customWidth="1"/>
    <col min="7681" max="7930" width="9" style="82"/>
    <col min="7931" max="7931" width="27.625" style="82" customWidth="1"/>
    <col min="7932" max="7933" width="13.25" style="82" customWidth="1"/>
    <col min="7934" max="7934" width="10.75" style="82" customWidth="1"/>
    <col min="7935" max="7935" width="12.75" style="82" customWidth="1"/>
    <col min="7936" max="7936" width="9" style="82" hidden="1" customWidth="1"/>
    <col min="7937" max="8186" width="9" style="82"/>
    <col min="8187" max="8187" width="27.625" style="82" customWidth="1"/>
    <col min="8188" max="8189" width="13.25" style="82" customWidth="1"/>
    <col min="8190" max="8190" width="10.75" style="82" customWidth="1"/>
    <col min="8191" max="8191" width="12.75" style="82" customWidth="1"/>
    <col min="8192" max="8192" width="9" style="82" hidden="1" customWidth="1"/>
    <col min="8193" max="8442" width="9" style="82"/>
    <col min="8443" max="8443" width="27.625" style="82" customWidth="1"/>
    <col min="8444" max="8445" width="13.25" style="82" customWidth="1"/>
    <col min="8446" max="8446" width="10.75" style="82" customWidth="1"/>
    <col min="8447" max="8447" width="12.75" style="82" customWidth="1"/>
    <col min="8448" max="8448" width="9" style="82" hidden="1" customWidth="1"/>
    <col min="8449" max="8698" width="9" style="82"/>
    <col min="8699" max="8699" width="27.625" style="82" customWidth="1"/>
    <col min="8700" max="8701" width="13.25" style="82" customWidth="1"/>
    <col min="8702" max="8702" width="10.75" style="82" customWidth="1"/>
    <col min="8703" max="8703" width="12.75" style="82" customWidth="1"/>
    <col min="8704" max="8704" width="9" style="82" hidden="1" customWidth="1"/>
    <col min="8705" max="8954" width="9" style="82"/>
    <col min="8955" max="8955" width="27.625" style="82" customWidth="1"/>
    <col min="8956" max="8957" width="13.25" style="82" customWidth="1"/>
    <col min="8958" max="8958" width="10.75" style="82" customWidth="1"/>
    <col min="8959" max="8959" width="12.75" style="82" customWidth="1"/>
    <col min="8960" max="8960" width="9" style="82" hidden="1" customWidth="1"/>
    <col min="8961" max="9210" width="9" style="82"/>
    <col min="9211" max="9211" width="27.625" style="82" customWidth="1"/>
    <col min="9212" max="9213" width="13.25" style="82" customWidth="1"/>
    <col min="9214" max="9214" width="10.75" style="82" customWidth="1"/>
    <col min="9215" max="9215" width="12.75" style="82" customWidth="1"/>
    <col min="9216" max="9216" width="9" style="82" hidden="1" customWidth="1"/>
    <col min="9217" max="9466" width="9" style="82"/>
    <col min="9467" max="9467" width="27.625" style="82" customWidth="1"/>
    <col min="9468" max="9469" width="13.25" style="82" customWidth="1"/>
    <col min="9470" max="9470" width="10.75" style="82" customWidth="1"/>
    <col min="9471" max="9471" width="12.75" style="82" customWidth="1"/>
    <col min="9472" max="9472" width="9" style="82" hidden="1" customWidth="1"/>
    <col min="9473" max="9722" width="9" style="82"/>
    <col min="9723" max="9723" width="27.625" style="82" customWidth="1"/>
    <col min="9724" max="9725" width="13.25" style="82" customWidth="1"/>
    <col min="9726" max="9726" width="10.75" style="82" customWidth="1"/>
    <col min="9727" max="9727" width="12.75" style="82" customWidth="1"/>
    <col min="9728" max="9728" width="9" style="82" hidden="1" customWidth="1"/>
    <col min="9729" max="9978" width="9" style="82"/>
    <col min="9979" max="9979" width="27.625" style="82" customWidth="1"/>
    <col min="9980" max="9981" width="13.25" style="82" customWidth="1"/>
    <col min="9982" max="9982" width="10.75" style="82" customWidth="1"/>
    <col min="9983" max="9983" width="12.75" style="82" customWidth="1"/>
    <col min="9984" max="9984" width="9" style="82" hidden="1" customWidth="1"/>
    <col min="9985" max="10234" width="9" style="82"/>
    <col min="10235" max="10235" width="27.625" style="82" customWidth="1"/>
    <col min="10236" max="10237" width="13.25" style="82" customWidth="1"/>
    <col min="10238" max="10238" width="10.75" style="82" customWidth="1"/>
    <col min="10239" max="10239" width="12.75" style="82" customWidth="1"/>
    <col min="10240" max="10240" width="9" style="82" hidden="1" customWidth="1"/>
    <col min="10241" max="10490" width="9" style="82"/>
    <col min="10491" max="10491" width="27.625" style="82" customWidth="1"/>
    <col min="10492" max="10493" width="13.25" style="82" customWidth="1"/>
    <col min="10494" max="10494" width="10.75" style="82" customWidth="1"/>
    <col min="10495" max="10495" width="12.75" style="82" customWidth="1"/>
    <col min="10496" max="10496" width="9" style="82" hidden="1" customWidth="1"/>
    <col min="10497" max="10746" width="9" style="82"/>
    <col min="10747" max="10747" width="27.625" style="82" customWidth="1"/>
    <col min="10748" max="10749" width="13.25" style="82" customWidth="1"/>
    <col min="10750" max="10750" width="10.75" style="82" customWidth="1"/>
    <col min="10751" max="10751" width="12.75" style="82" customWidth="1"/>
    <col min="10752" max="10752" width="9" style="82" hidden="1" customWidth="1"/>
    <col min="10753" max="11002" width="9" style="82"/>
    <col min="11003" max="11003" width="27.625" style="82" customWidth="1"/>
    <col min="11004" max="11005" width="13.25" style="82" customWidth="1"/>
    <col min="11006" max="11006" width="10.75" style="82" customWidth="1"/>
    <col min="11007" max="11007" width="12.75" style="82" customWidth="1"/>
    <col min="11008" max="11008" width="9" style="82" hidden="1" customWidth="1"/>
    <col min="11009" max="11258" width="9" style="82"/>
    <col min="11259" max="11259" width="27.625" style="82" customWidth="1"/>
    <col min="11260" max="11261" width="13.25" style="82" customWidth="1"/>
    <col min="11262" max="11262" width="10.75" style="82" customWidth="1"/>
    <col min="11263" max="11263" width="12.75" style="82" customWidth="1"/>
    <col min="11264" max="11264" width="9" style="82" hidden="1" customWidth="1"/>
    <col min="11265" max="11514" width="9" style="82"/>
    <col min="11515" max="11515" width="27.625" style="82" customWidth="1"/>
    <col min="11516" max="11517" width="13.25" style="82" customWidth="1"/>
    <col min="11518" max="11518" width="10.75" style="82" customWidth="1"/>
    <col min="11519" max="11519" width="12.75" style="82" customWidth="1"/>
    <col min="11520" max="11520" width="9" style="82" hidden="1" customWidth="1"/>
    <col min="11521" max="11770" width="9" style="82"/>
    <col min="11771" max="11771" width="27.625" style="82" customWidth="1"/>
    <col min="11772" max="11773" width="13.25" style="82" customWidth="1"/>
    <col min="11774" max="11774" width="10.75" style="82" customWidth="1"/>
    <col min="11775" max="11775" width="12.75" style="82" customWidth="1"/>
    <col min="11776" max="11776" width="9" style="82" hidden="1" customWidth="1"/>
    <col min="11777" max="12026" width="9" style="82"/>
    <col min="12027" max="12027" width="27.625" style="82" customWidth="1"/>
    <col min="12028" max="12029" width="13.25" style="82" customWidth="1"/>
    <col min="12030" max="12030" width="10.75" style="82" customWidth="1"/>
    <col min="12031" max="12031" width="12.75" style="82" customWidth="1"/>
    <col min="12032" max="12032" width="9" style="82" hidden="1" customWidth="1"/>
    <col min="12033" max="12282" width="9" style="82"/>
    <col min="12283" max="12283" width="27.625" style="82" customWidth="1"/>
    <col min="12284" max="12285" width="13.25" style="82" customWidth="1"/>
    <col min="12286" max="12286" width="10.75" style="82" customWidth="1"/>
    <col min="12287" max="12287" width="12.75" style="82" customWidth="1"/>
    <col min="12288" max="12288" width="9" style="82" hidden="1" customWidth="1"/>
    <col min="12289" max="12538" width="9" style="82"/>
    <col min="12539" max="12539" width="27.625" style="82" customWidth="1"/>
    <col min="12540" max="12541" width="13.25" style="82" customWidth="1"/>
    <col min="12542" max="12542" width="10.75" style="82" customWidth="1"/>
    <col min="12543" max="12543" width="12.75" style="82" customWidth="1"/>
    <col min="12544" max="12544" width="9" style="82" hidden="1" customWidth="1"/>
    <col min="12545" max="12794" width="9" style="82"/>
    <col min="12795" max="12795" width="27.625" style="82" customWidth="1"/>
    <col min="12796" max="12797" width="13.25" style="82" customWidth="1"/>
    <col min="12798" max="12798" width="10.75" style="82" customWidth="1"/>
    <col min="12799" max="12799" width="12.75" style="82" customWidth="1"/>
    <col min="12800" max="12800" width="9" style="82" hidden="1" customWidth="1"/>
    <col min="12801" max="13050" width="9" style="82"/>
    <col min="13051" max="13051" width="27.625" style="82" customWidth="1"/>
    <col min="13052" max="13053" width="13.25" style="82" customWidth="1"/>
    <col min="13054" max="13054" width="10.75" style="82" customWidth="1"/>
    <col min="13055" max="13055" width="12.75" style="82" customWidth="1"/>
    <col min="13056" max="13056" width="9" style="82" hidden="1" customWidth="1"/>
    <col min="13057" max="13306" width="9" style="82"/>
    <col min="13307" max="13307" width="27.625" style="82" customWidth="1"/>
    <col min="13308" max="13309" width="13.25" style="82" customWidth="1"/>
    <col min="13310" max="13310" width="10.75" style="82" customWidth="1"/>
    <col min="13311" max="13311" width="12.75" style="82" customWidth="1"/>
    <col min="13312" max="13312" width="9" style="82" hidden="1" customWidth="1"/>
    <col min="13313" max="13562" width="9" style="82"/>
    <col min="13563" max="13563" width="27.625" style="82" customWidth="1"/>
    <col min="13564" max="13565" width="13.25" style="82" customWidth="1"/>
    <col min="13566" max="13566" width="10.75" style="82" customWidth="1"/>
    <col min="13567" max="13567" width="12.75" style="82" customWidth="1"/>
    <col min="13568" max="13568" width="9" style="82" hidden="1" customWidth="1"/>
    <col min="13569" max="13818" width="9" style="82"/>
    <col min="13819" max="13819" width="27.625" style="82" customWidth="1"/>
    <col min="13820" max="13821" width="13.25" style="82" customWidth="1"/>
    <col min="13822" max="13822" width="10.75" style="82" customWidth="1"/>
    <col min="13823" max="13823" width="12.75" style="82" customWidth="1"/>
    <col min="13824" max="13824" width="9" style="82" hidden="1" customWidth="1"/>
    <col min="13825" max="14074" width="9" style="82"/>
    <col min="14075" max="14075" width="27.625" style="82" customWidth="1"/>
    <col min="14076" max="14077" width="13.25" style="82" customWidth="1"/>
    <col min="14078" max="14078" width="10.75" style="82" customWidth="1"/>
    <col min="14079" max="14079" width="12.75" style="82" customWidth="1"/>
    <col min="14080" max="14080" width="9" style="82" hidden="1" customWidth="1"/>
    <col min="14081" max="14330" width="9" style="82"/>
    <col min="14331" max="14331" width="27.625" style="82" customWidth="1"/>
    <col min="14332" max="14333" width="13.25" style="82" customWidth="1"/>
    <col min="14334" max="14334" width="10.75" style="82" customWidth="1"/>
    <col min="14335" max="14335" width="12.75" style="82" customWidth="1"/>
    <col min="14336" max="14336" width="9" style="82" hidden="1" customWidth="1"/>
    <col min="14337" max="14586" width="9" style="82"/>
    <col min="14587" max="14587" width="27.625" style="82" customWidth="1"/>
    <col min="14588" max="14589" width="13.25" style="82" customWidth="1"/>
    <col min="14590" max="14590" width="10.75" style="82" customWidth="1"/>
    <col min="14591" max="14591" width="12.75" style="82" customWidth="1"/>
    <col min="14592" max="14592" width="9" style="82" hidden="1" customWidth="1"/>
    <col min="14593" max="14842" width="9" style="82"/>
    <col min="14843" max="14843" width="27.625" style="82" customWidth="1"/>
    <col min="14844" max="14845" width="13.25" style="82" customWidth="1"/>
    <col min="14846" max="14846" width="10.75" style="82" customWidth="1"/>
    <col min="14847" max="14847" width="12.75" style="82" customWidth="1"/>
    <col min="14848" max="14848" width="9" style="82" hidden="1" customWidth="1"/>
    <col min="14849" max="15098" width="9" style="82"/>
    <col min="15099" max="15099" width="27.625" style="82" customWidth="1"/>
    <col min="15100" max="15101" width="13.25" style="82" customWidth="1"/>
    <col min="15102" max="15102" width="10.75" style="82" customWidth="1"/>
    <col min="15103" max="15103" width="12.75" style="82" customWidth="1"/>
    <col min="15104" max="15104" width="9" style="82" hidden="1" customWidth="1"/>
    <col min="15105" max="15354" width="9" style="82"/>
    <col min="15355" max="15355" width="27.625" style="82" customWidth="1"/>
    <col min="15356" max="15357" width="13.25" style="82" customWidth="1"/>
    <col min="15358" max="15358" width="10.75" style="82" customWidth="1"/>
    <col min="15359" max="15359" width="12.75" style="82" customWidth="1"/>
    <col min="15360" max="15360" width="9" style="82" hidden="1" customWidth="1"/>
    <col min="15361" max="15610" width="9" style="82"/>
    <col min="15611" max="15611" width="27.625" style="82" customWidth="1"/>
    <col min="15612" max="15613" width="13.25" style="82" customWidth="1"/>
    <col min="15614" max="15614" width="10.75" style="82" customWidth="1"/>
    <col min="15615" max="15615" width="12.75" style="82" customWidth="1"/>
    <col min="15616" max="15616" width="9" style="82" hidden="1" customWidth="1"/>
    <col min="15617" max="15866" width="9" style="82"/>
    <col min="15867" max="15867" width="27.625" style="82" customWidth="1"/>
    <col min="15868" max="15869" width="13.25" style="82" customWidth="1"/>
    <col min="15870" max="15870" width="10.75" style="82" customWidth="1"/>
    <col min="15871" max="15871" width="12.75" style="82" customWidth="1"/>
    <col min="15872" max="15872" width="9" style="82" hidden="1" customWidth="1"/>
    <col min="15873" max="16122" width="9" style="82"/>
    <col min="16123" max="16123" width="27.625" style="82" customWidth="1"/>
    <col min="16124" max="16125" width="13.25" style="82" customWidth="1"/>
    <col min="16126" max="16126" width="10.75" style="82" customWidth="1"/>
    <col min="16127" max="16127" width="12.75" style="82" customWidth="1"/>
    <col min="16128" max="16128" width="9" style="82" hidden="1" customWidth="1"/>
    <col min="16129" max="16379" width="9" style="82"/>
    <col min="16380" max="16380" width="9" style="82" customWidth="1"/>
    <col min="16381" max="16384" width="9" style="82"/>
  </cols>
  <sheetData>
    <row r="1" ht="20.25" spans="1:5">
      <c r="A1" s="326" t="s">
        <v>97</v>
      </c>
      <c r="B1" s="326"/>
      <c r="C1" s="326"/>
      <c r="D1" s="326"/>
      <c r="E1" s="326"/>
    </row>
    <row r="2" ht="15" customHeight="1" spans="1:5">
      <c r="A2" s="341"/>
      <c r="E2" s="342" t="s">
        <v>54</v>
      </c>
    </row>
    <row r="3" ht="61.5" customHeight="1" spans="1:5">
      <c r="A3" s="184" t="s">
        <v>55</v>
      </c>
      <c r="B3" s="160" t="s">
        <v>56</v>
      </c>
      <c r="C3" s="185" t="s">
        <v>57</v>
      </c>
      <c r="D3" s="160" t="s">
        <v>58</v>
      </c>
      <c r="E3" s="160" t="s">
        <v>59</v>
      </c>
    </row>
    <row r="4" ht="23" customHeight="1" spans="1:5">
      <c r="A4" s="343" t="s">
        <v>98</v>
      </c>
      <c r="B4" s="187">
        <v>22498</v>
      </c>
      <c r="C4" s="187">
        <v>21271</v>
      </c>
      <c r="D4" s="188">
        <f t="shared" ref="D4:D19" si="0">C4/B4*100</f>
        <v>94.5</v>
      </c>
      <c r="E4" s="188">
        <v>111.1</v>
      </c>
    </row>
    <row r="5" ht="23" customHeight="1" spans="1:5">
      <c r="A5" s="343" t="s">
        <v>99</v>
      </c>
      <c r="B5" s="187">
        <v>0</v>
      </c>
      <c r="C5" s="187">
        <v>0</v>
      </c>
      <c r="D5" s="188"/>
      <c r="E5" s="188"/>
    </row>
    <row r="6" ht="23" customHeight="1" spans="1:5">
      <c r="A6" s="343" t="s">
        <v>100</v>
      </c>
      <c r="B6" s="187">
        <v>607</v>
      </c>
      <c r="C6" s="187">
        <v>602</v>
      </c>
      <c r="D6" s="188">
        <f t="shared" si="0"/>
        <v>99.2</v>
      </c>
      <c r="E6" s="188">
        <v>128.6</v>
      </c>
    </row>
    <row r="7" ht="23" customHeight="1" spans="1:5">
      <c r="A7" s="343" t="s">
        <v>101</v>
      </c>
      <c r="B7" s="187">
        <v>12139</v>
      </c>
      <c r="C7" s="187">
        <v>12079</v>
      </c>
      <c r="D7" s="188">
        <f t="shared" si="0"/>
        <v>99.5</v>
      </c>
      <c r="E7" s="188">
        <v>93.6</v>
      </c>
    </row>
    <row r="8" ht="23" customHeight="1" spans="1:5">
      <c r="A8" s="343" t="s">
        <v>102</v>
      </c>
      <c r="B8" s="187">
        <v>56208</v>
      </c>
      <c r="C8" s="187">
        <v>55504</v>
      </c>
      <c r="D8" s="188">
        <f t="shared" si="0"/>
        <v>98.7</v>
      </c>
      <c r="E8" s="188">
        <v>109.6</v>
      </c>
    </row>
    <row r="9" ht="23" customHeight="1" spans="1:5">
      <c r="A9" s="343" t="s">
        <v>103</v>
      </c>
      <c r="B9" s="187">
        <v>951</v>
      </c>
      <c r="C9" s="187">
        <v>889</v>
      </c>
      <c r="D9" s="188">
        <f t="shared" si="0"/>
        <v>93.5</v>
      </c>
      <c r="E9" s="188">
        <v>142.9</v>
      </c>
    </row>
    <row r="10" ht="23" customHeight="1" spans="1:5">
      <c r="A10" s="343" t="s">
        <v>104</v>
      </c>
      <c r="B10" s="187">
        <v>2795</v>
      </c>
      <c r="C10" s="187">
        <v>2795</v>
      </c>
      <c r="D10" s="188">
        <f t="shared" si="0"/>
        <v>100</v>
      </c>
      <c r="E10" s="188">
        <v>98.1</v>
      </c>
    </row>
    <row r="11" ht="23" customHeight="1" spans="1:5">
      <c r="A11" s="343" t="s">
        <v>105</v>
      </c>
      <c r="B11" s="187">
        <v>65386</v>
      </c>
      <c r="C11" s="187">
        <v>64269</v>
      </c>
      <c r="D11" s="188">
        <f t="shared" si="0"/>
        <v>98.3</v>
      </c>
      <c r="E11" s="188">
        <v>106.8</v>
      </c>
    </row>
    <row r="12" ht="23" customHeight="1" spans="1:5">
      <c r="A12" s="343" t="s">
        <v>106</v>
      </c>
      <c r="B12" s="187">
        <v>29627</v>
      </c>
      <c r="C12" s="187">
        <v>29383</v>
      </c>
      <c r="D12" s="188">
        <f t="shared" si="0"/>
        <v>99.2</v>
      </c>
      <c r="E12" s="188">
        <v>98.8</v>
      </c>
    </row>
    <row r="13" ht="23" customHeight="1" spans="1:5">
      <c r="A13" s="343" t="s">
        <v>107</v>
      </c>
      <c r="B13" s="187">
        <v>13727</v>
      </c>
      <c r="C13" s="187">
        <v>9699</v>
      </c>
      <c r="D13" s="188">
        <f t="shared" si="0"/>
        <v>70.7</v>
      </c>
      <c r="E13" s="188">
        <v>84.2</v>
      </c>
    </row>
    <row r="14" ht="23" customHeight="1" spans="1:5">
      <c r="A14" s="343" t="s">
        <v>108</v>
      </c>
      <c r="B14" s="187">
        <v>39082</v>
      </c>
      <c r="C14" s="187">
        <v>38662</v>
      </c>
      <c r="D14" s="188">
        <f t="shared" si="0"/>
        <v>98.9</v>
      </c>
      <c r="E14" s="188">
        <v>273.1</v>
      </c>
    </row>
    <row r="15" ht="23" customHeight="1" spans="1:5">
      <c r="A15" s="343" t="s">
        <v>109</v>
      </c>
      <c r="B15" s="187">
        <v>61064</v>
      </c>
      <c r="C15" s="187">
        <v>58197</v>
      </c>
      <c r="D15" s="188">
        <f t="shared" si="0"/>
        <v>95.3</v>
      </c>
      <c r="E15" s="188">
        <v>130</v>
      </c>
    </row>
    <row r="16" ht="23" customHeight="1" spans="1:5">
      <c r="A16" s="343" t="s">
        <v>110</v>
      </c>
      <c r="B16" s="187">
        <v>24135</v>
      </c>
      <c r="C16" s="187">
        <v>23321</v>
      </c>
      <c r="D16" s="188">
        <f t="shared" si="0"/>
        <v>96.6</v>
      </c>
      <c r="E16" s="188">
        <v>154</v>
      </c>
    </row>
    <row r="17" ht="23" customHeight="1" spans="1:5">
      <c r="A17" s="343" t="s">
        <v>111</v>
      </c>
      <c r="B17" s="187">
        <v>2190</v>
      </c>
      <c r="C17" s="187">
        <v>2140</v>
      </c>
      <c r="D17" s="188">
        <f t="shared" si="0"/>
        <v>97.7</v>
      </c>
      <c r="E17" s="188">
        <v>64.9</v>
      </c>
    </row>
    <row r="18" ht="23" customHeight="1" spans="1:5">
      <c r="A18" s="343" t="s">
        <v>112</v>
      </c>
      <c r="B18" s="187">
        <v>4690</v>
      </c>
      <c r="C18" s="187">
        <v>4564</v>
      </c>
      <c r="D18" s="188">
        <f t="shared" si="0"/>
        <v>97.3</v>
      </c>
      <c r="E18" s="188">
        <v>249.9</v>
      </c>
    </row>
    <row r="19" ht="23" customHeight="1" spans="1:5">
      <c r="A19" s="343" t="s">
        <v>113</v>
      </c>
      <c r="B19" s="187">
        <v>141</v>
      </c>
      <c r="C19" s="187">
        <v>141</v>
      </c>
      <c r="D19" s="188">
        <f t="shared" si="0"/>
        <v>100</v>
      </c>
      <c r="E19" s="188"/>
    </row>
    <row r="20" ht="23" customHeight="1" spans="1:5">
      <c r="A20" s="343" t="s">
        <v>114</v>
      </c>
      <c r="B20" s="187">
        <v>0</v>
      </c>
      <c r="C20" s="187"/>
      <c r="D20" s="188"/>
      <c r="E20" s="188"/>
    </row>
    <row r="21" ht="23" customHeight="1" spans="1:5">
      <c r="A21" s="343" t="s">
        <v>115</v>
      </c>
      <c r="B21" s="187">
        <v>5068</v>
      </c>
      <c r="C21" s="187">
        <v>5068</v>
      </c>
      <c r="D21" s="188">
        <f t="shared" ref="D21:D23" si="1">C21/B21*100</f>
        <v>100</v>
      </c>
      <c r="E21" s="188">
        <v>136.4</v>
      </c>
    </row>
    <row r="22" ht="23" customHeight="1" spans="1:5">
      <c r="A22" s="343" t="s">
        <v>116</v>
      </c>
      <c r="B22" s="187">
        <v>1147</v>
      </c>
      <c r="C22" s="187">
        <v>1147</v>
      </c>
      <c r="D22" s="188">
        <f t="shared" si="1"/>
        <v>100</v>
      </c>
      <c r="E22" s="188">
        <v>35.1</v>
      </c>
    </row>
    <row r="23" ht="23" customHeight="1" spans="1:5">
      <c r="A23" s="343" t="s">
        <v>117</v>
      </c>
      <c r="B23" s="187">
        <v>1000</v>
      </c>
      <c r="C23" s="187">
        <v>855</v>
      </c>
      <c r="D23" s="188">
        <f t="shared" si="1"/>
        <v>85.5</v>
      </c>
      <c r="E23" s="188">
        <v>112.8</v>
      </c>
    </row>
    <row r="24" ht="23" customHeight="1" spans="1:5">
      <c r="A24" s="343" t="s">
        <v>118</v>
      </c>
      <c r="B24" s="187">
        <v>0</v>
      </c>
      <c r="C24" s="187">
        <v>0</v>
      </c>
      <c r="D24" s="188"/>
      <c r="E24" s="188"/>
    </row>
    <row r="25" ht="23" customHeight="1" spans="1:5">
      <c r="A25" s="343" t="s">
        <v>119</v>
      </c>
      <c r="B25" s="187">
        <v>20789</v>
      </c>
      <c r="C25" s="187">
        <v>18368</v>
      </c>
      <c r="D25" s="188">
        <f t="shared" ref="D25:D28" si="2">C25/B25*100</f>
        <v>88.4</v>
      </c>
      <c r="E25" s="188">
        <v>179.8</v>
      </c>
    </row>
    <row r="26" ht="23" customHeight="1" spans="1:5">
      <c r="A26" s="343" t="s">
        <v>120</v>
      </c>
      <c r="B26" s="187">
        <v>2458</v>
      </c>
      <c r="C26" s="187">
        <v>2458</v>
      </c>
      <c r="D26" s="188">
        <f t="shared" si="2"/>
        <v>100</v>
      </c>
      <c r="E26" s="188">
        <v>140.7</v>
      </c>
    </row>
    <row r="27" ht="23" customHeight="1" spans="1:5">
      <c r="A27" s="343" t="s">
        <v>121</v>
      </c>
      <c r="B27" s="187">
        <v>112</v>
      </c>
      <c r="C27" s="187">
        <v>112</v>
      </c>
      <c r="D27" s="188">
        <f t="shared" si="2"/>
        <v>100</v>
      </c>
      <c r="E27" s="188">
        <v>329.4</v>
      </c>
    </row>
    <row r="28" s="99" customFormat="1" ht="20" customHeight="1" spans="1:5">
      <c r="A28" s="185" t="s">
        <v>122</v>
      </c>
      <c r="B28" s="190">
        <f>SUM(B4:B27)</f>
        <v>365814</v>
      </c>
      <c r="C28" s="190">
        <f>SUM(C4:C27)</f>
        <v>351524</v>
      </c>
      <c r="D28" s="191">
        <f t="shared" si="2"/>
        <v>96.1</v>
      </c>
      <c r="E28" s="191">
        <v>122.5</v>
      </c>
    </row>
  </sheetData>
  <mergeCells count="1">
    <mergeCell ref="A1:E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7"/>
  <sheetViews>
    <sheetView workbookViewId="0">
      <selection activeCell="A1" sqref="A1:C1"/>
    </sheetView>
  </sheetViews>
  <sheetFormatPr defaultColWidth="9" defaultRowHeight="14.25" outlineLevelCol="2"/>
  <cols>
    <col min="1" max="1" width="37.875" style="331" customWidth="1"/>
    <col min="2" max="2" width="21.875" style="331" customWidth="1"/>
    <col min="3" max="3" width="12.875" style="17" customWidth="1"/>
    <col min="4" max="233" width="9" style="17"/>
    <col min="234" max="234" width="54.5" style="17" customWidth="1"/>
    <col min="235" max="235" width="16.75" style="17" customWidth="1"/>
    <col min="236" max="489" width="9" style="17"/>
    <col min="490" max="490" width="54.5" style="17" customWidth="1"/>
    <col min="491" max="491" width="16.75" style="17" customWidth="1"/>
    <col min="492" max="745" width="9" style="17"/>
    <col min="746" max="746" width="54.5" style="17" customWidth="1"/>
    <col min="747" max="747" width="16.75" style="17" customWidth="1"/>
    <col min="748" max="1001" width="9" style="17"/>
    <col min="1002" max="1002" width="54.5" style="17" customWidth="1"/>
    <col min="1003" max="1003" width="16.75" style="17" customWidth="1"/>
    <col min="1004" max="1257" width="9" style="17"/>
    <col min="1258" max="1258" width="54.5" style="17" customWidth="1"/>
    <col min="1259" max="1259" width="16.75" style="17" customWidth="1"/>
    <col min="1260" max="1513" width="9" style="17"/>
    <col min="1514" max="1514" width="54.5" style="17" customWidth="1"/>
    <col min="1515" max="1515" width="16.75" style="17" customWidth="1"/>
    <col min="1516" max="1769" width="9" style="17"/>
    <col min="1770" max="1770" width="54.5" style="17" customWidth="1"/>
    <col min="1771" max="1771" width="16.75" style="17" customWidth="1"/>
    <col min="1772" max="2025" width="9" style="17"/>
    <col min="2026" max="2026" width="54.5" style="17" customWidth="1"/>
    <col min="2027" max="2027" width="16.75" style="17" customWidth="1"/>
    <col min="2028" max="2281" width="9" style="17"/>
    <col min="2282" max="2282" width="54.5" style="17" customWidth="1"/>
    <col min="2283" max="2283" width="16.75" style="17" customWidth="1"/>
    <col min="2284" max="2537" width="9" style="17"/>
    <col min="2538" max="2538" width="54.5" style="17" customWidth="1"/>
    <col min="2539" max="2539" width="16.75" style="17" customWidth="1"/>
    <col min="2540" max="2793" width="9" style="17"/>
    <col min="2794" max="2794" width="54.5" style="17" customWidth="1"/>
    <col min="2795" max="2795" width="16.75" style="17" customWidth="1"/>
    <col min="2796" max="3049" width="9" style="17"/>
    <col min="3050" max="3050" width="54.5" style="17" customWidth="1"/>
    <col min="3051" max="3051" width="16.75" style="17" customWidth="1"/>
    <col min="3052" max="3305" width="9" style="17"/>
    <col min="3306" max="3306" width="54.5" style="17" customWidth="1"/>
    <col min="3307" max="3307" width="16.75" style="17" customWidth="1"/>
    <col min="3308" max="3561" width="9" style="17"/>
    <col min="3562" max="3562" width="54.5" style="17" customWidth="1"/>
    <col min="3563" max="3563" width="16.75" style="17" customWidth="1"/>
    <col min="3564" max="3817" width="9" style="17"/>
    <col min="3818" max="3818" width="54.5" style="17" customWidth="1"/>
    <col min="3819" max="3819" width="16.75" style="17" customWidth="1"/>
    <col min="3820" max="4073" width="9" style="17"/>
    <col min="4074" max="4074" width="54.5" style="17" customWidth="1"/>
    <col min="4075" max="4075" width="16.75" style="17" customWidth="1"/>
    <col min="4076" max="4329" width="9" style="17"/>
    <col min="4330" max="4330" width="54.5" style="17" customWidth="1"/>
    <col min="4331" max="4331" width="16.75" style="17" customWidth="1"/>
    <col min="4332" max="4585" width="9" style="17"/>
    <col min="4586" max="4586" width="54.5" style="17" customWidth="1"/>
    <col min="4587" max="4587" width="16.75" style="17" customWidth="1"/>
    <col min="4588" max="4841" width="9" style="17"/>
    <col min="4842" max="4842" width="54.5" style="17" customWidth="1"/>
    <col min="4843" max="4843" width="16.75" style="17" customWidth="1"/>
    <col min="4844" max="5097" width="9" style="17"/>
    <col min="5098" max="5098" width="54.5" style="17" customWidth="1"/>
    <col min="5099" max="5099" width="16.75" style="17" customWidth="1"/>
    <col min="5100" max="5353" width="9" style="17"/>
    <col min="5354" max="5354" width="54.5" style="17" customWidth="1"/>
    <col min="5355" max="5355" width="16.75" style="17" customWidth="1"/>
    <col min="5356" max="5609" width="9" style="17"/>
    <col min="5610" max="5610" width="54.5" style="17" customWidth="1"/>
    <col min="5611" max="5611" width="16.75" style="17" customWidth="1"/>
    <col min="5612" max="5865" width="9" style="17"/>
    <col min="5866" max="5866" width="54.5" style="17" customWidth="1"/>
    <col min="5867" max="5867" width="16.75" style="17" customWidth="1"/>
    <col min="5868" max="6121" width="9" style="17"/>
    <col min="6122" max="6122" width="54.5" style="17" customWidth="1"/>
    <col min="6123" max="6123" width="16.75" style="17" customWidth="1"/>
    <col min="6124" max="6377" width="9" style="17"/>
    <col min="6378" max="6378" width="54.5" style="17" customWidth="1"/>
    <col min="6379" max="6379" width="16.75" style="17" customWidth="1"/>
    <col min="6380" max="6633" width="9" style="17"/>
    <col min="6634" max="6634" width="54.5" style="17" customWidth="1"/>
    <col min="6635" max="6635" width="16.75" style="17" customWidth="1"/>
    <col min="6636" max="6889" width="9" style="17"/>
    <col min="6890" max="6890" width="54.5" style="17" customWidth="1"/>
    <col min="6891" max="6891" width="16.75" style="17" customWidth="1"/>
    <col min="6892" max="7145" width="9" style="17"/>
    <col min="7146" max="7146" width="54.5" style="17" customWidth="1"/>
    <col min="7147" max="7147" width="16.75" style="17" customWidth="1"/>
    <col min="7148" max="7401" width="9" style="17"/>
    <col min="7402" max="7402" width="54.5" style="17" customWidth="1"/>
    <col min="7403" max="7403" width="16.75" style="17" customWidth="1"/>
    <col min="7404" max="7657" width="9" style="17"/>
    <col min="7658" max="7658" width="54.5" style="17" customWidth="1"/>
    <col min="7659" max="7659" width="16.75" style="17" customWidth="1"/>
    <col min="7660" max="7913" width="9" style="17"/>
    <col min="7914" max="7914" width="54.5" style="17" customWidth="1"/>
    <col min="7915" max="7915" width="16.75" style="17" customWidth="1"/>
    <col min="7916" max="8169" width="9" style="17"/>
    <col min="8170" max="8170" width="54.5" style="17" customWidth="1"/>
    <col min="8171" max="8171" width="16.75" style="17" customWidth="1"/>
    <col min="8172" max="8425" width="9" style="17"/>
    <col min="8426" max="8426" width="54.5" style="17" customWidth="1"/>
    <col min="8427" max="8427" width="16.75" style="17" customWidth="1"/>
    <col min="8428" max="8681" width="9" style="17"/>
    <col min="8682" max="8682" width="54.5" style="17" customWidth="1"/>
    <col min="8683" max="8683" width="16.75" style="17" customWidth="1"/>
    <col min="8684" max="8937" width="9" style="17"/>
    <col min="8938" max="8938" width="54.5" style="17" customWidth="1"/>
    <col min="8939" max="8939" width="16.75" style="17" customWidth="1"/>
    <col min="8940" max="9193" width="9" style="17"/>
    <col min="9194" max="9194" width="54.5" style="17" customWidth="1"/>
    <col min="9195" max="9195" width="16.75" style="17" customWidth="1"/>
    <col min="9196" max="9449" width="9" style="17"/>
    <col min="9450" max="9450" width="54.5" style="17" customWidth="1"/>
    <col min="9451" max="9451" width="16.75" style="17" customWidth="1"/>
    <col min="9452" max="9705" width="9" style="17"/>
    <col min="9706" max="9706" width="54.5" style="17" customWidth="1"/>
    <col min="9707" max="9707" width="16.75" style="17" customWidth="1"/>
    <col min="9708" max="9961" width="9" style="17"/>
    <col min="9962" max="9962" width="54.5" style="17" customWidth="1"/>
    <col min="9963" max="9963" width="16.75" style="17" customWidth="1"/>
    <col min="9964" max="10217" width="9" style="17"/>
    <col min="10218" max="10218" width="54.5" style="17" customWidth="1"/>
    <col min="10219" max="10219" width="16.75" style="17" customWidth="1"/>
    <col min="10220" max="10473" width="9" style="17"/>
    <col min="10474" max="10474" width="54.5" style="17" customWidth="1"/>
    <col min="10475" max="10475" width="16.75" style="17" customWidth="1"/>
    <col min="10476" max="10729" width="9" style="17"/>
    <col min="10730" max="10730" width="54.5" style="17" customWidth="1"/>
    <col min="10731" max="10731" width="16.75" style="17" customWidth="1"/>
    <col min="10732" max="10985" width="9" style="17"/>
    <col min="10986" max="10986" width="54.5" style="17" customWidth="1"/>
    <col min="10987" max="10987" width="16.75" style="17" customWidth="1"/>
    <col min="10988" max="11241" width="9" style="17"/>
    <col min="11242" max="11242" width="54.5" style="17" customWidth="1"/>
    <col min="11243" max="11243" width="16.75" style="17" customWidth="1"/>
    <col min="11244" max="11497" width="9" style="17"/>
    <col min="11498" max="11498" width="54.5" style="17" customWidth="1"/>
    <col min="11499" max="11499" width="16.75" style="17" customWidth="1"/>
    <col min="11500" max="11753" width="9" style="17"/>
    <col min="11754" max="11754" width="54.5" style="17" customWidth="1"/>
    <col min="11755" max="11755" width="16.75" style="17" customWidth="1"/>
    <col min="11756" max="12009" width="9" style="17"/>
    <col min="12010" max="12010" width="54.5" style="17" customWidth="1"/>
    <col min="12011" max="12011" width="16.75" style="17" customWidth="1"/>
    <col min="12012" max="12265" width="9" style="17"/>
    <col min="12266" max="12266" width="54.5" style="17" customWidth="1"/>
    <col min="12267" max="12267" width="16.75" style="17" customWidth="1"/>
    <col min="12268" max="12521" width="9" style="17"/>
    <col min="12522" max="12522" width="54.5" style="17" customWidth="1"/>
    <col min="12523" max="12523" width="16.75" style="17" customWidth="1"/>
    <col min="12524" max="12777" width="9" style="17"/>
    <col min="12778" max="12778" width="54.5" style="17" customWidth="1"/>
    <col min="12779" max="12779" width="16.75" style="17" customWidth="1"/>
    <col min="12780" max="13033" width="9" style="17"/>
    <col min="13034" max="13034" width="54.5" style="17" customWidth="1"/>
    <col min="13035" max="13035" width="16.75" style="17" customWidth="1"/>
    <col min="13036" max="13289" width="9" style="17"/>
    <col min="13290" max="13290" width="54.5" style="17" customWidth="1"/>
    <col min="13291" max="13291" width="16.75" style="17" customWidth="1"/>
    <col min="13292" max="13545" width="9" style="17"/>
    <col min="13546" max="13546" width="54.5" style="17" customWidth="1"/>
    <col min="13547" max="13547" width="16.75" style="17" customWidth="1"/>
    <col min="13548" max="13801" width="9" style="17"/>
    <col min="13802" max="13802" width="54.5" style="17" customWidth="1"/>
    <col min="13803" max="13803" width="16.75" style="17" customWidth="1"/>
    <col min="13804" max="14057" width="9" style="17"/>
    <col min="14058" max="14058" width="54.5" style="17" customWidth="1"/>
    <col min="14059" max="14059" width="16.75" style="17" customWidth="1"/>
    <col min="14060" max="14313" width="9" style="17"/>
    <col min="14314" max="14314" width="54.5" style="17" customWidth="1"/>
    <col min="14315" max="14315" width="16.75" style="17" customWidth="1"/>
    <col min="14316" max="14569" width="9" style="17"/>
    <col min="14570" max="14570" width="54.5" style="17" customWidth="1"/>
    <col min="14571" max="14571" width="16.75" style="17" customWidth="1"/>
    <col min="14572" max="14825" width="9" style="17"/>
    <col min="14826" max="14826" width="54.5" style="17" customWidth="1"/>
    <col min="14827" max="14827" width="16.75" style="17" customWidth="1"/>
    <col min="14828" max="15081" width="9" style="17"/>
    <col min="15082" max="15082" width="54.5" style="17" customWidth="1"/>
    <col min="15083" max="15083" width="16.75" style="17" customWidth="1"/>
    <col min="15084" max="15337" width="9" style="17"/>
    <col min="15338" max="15338" width="54.5" style="17" customWidth="1"/>
    <col min="15339" max="15339" width="16.75" style="17" customWidth="1"/>
    <col min="15340" max="15593" width="9" style="17"/>
    <col min="15594" max="15594" width="54.5" style="17" customWidth="1"/>
    <col min="15595" max="15595" width="16.75" style="17" customWidth="1"/>
    <col min="15596" max="15849" width="9" style="17"/>
    <col min="15850" max="15850" width="54.5" style="17" customWidth="1"/>
    <col min="15851" max="15851" width="16.75" style="17" customWidth="1"/>
    <col min="15852" max="16105" width="9" style="17"/>
    <col min="16106" max="16106" width="54.5" style="17" customWidth="1"/>
    <col min="16107" max="16107" width="16.75" style="17" customWidth="1"/>
    <col min="16108" max="16384" width="9" style="17"/>
  </cols>
  <sheetData>
    <row r="1" ht="27" customHeight="1" spans="1:3">
      <c r="A1" s="326" t="s">
        <v>139</v>
      </c>
      <c r="B1" s="326"/>
      <c r="C1" s="326"/>
    </row>
    <row r="2" ht="15" customHeight="1" spans="3:3">
      <c r="C2" s="332" t="s">
        <v>54</v>
      </c>
    </row>
    <row r="3" ht="49" customHeight="1" spans="1:3">
      <c r="A3" s="333" t="s">
        <v>140</v>
      </c>
      <c r="B3" s="333" t="s">
        <v>57</v>
      </c>
      <c r="C3" s="334" t="s">
        <v>59</v>
      </c>
    </row>
    <row r="4" ht="22.5" customHeight="1" spans="1:3">
      <c r="A4" s="333" t="s">
        <v>141</v>
      </c>
      <c r="B4" s="335">
        <f>SUM(B5,B258,B295,B313,B434,B489,B545,B594,B711,B783,B860,B884,B1015,B1079,B1155,B1182,B1211,B1221,B1300,B1318,B1371,B1374,B1382)</f>
        <v>351524</v>
      </c>
      <c r="C4" s="336">
        <v>122.5</v>
      </c>
    </row>
    <row r="5" ht="21" customHeight="1" spans="1:3">
      <c r="A5" s="337" t="s">
        <v>142</v>
      </c>
      <c r="B5" s="335">
        <f>SUM(B6,B18,B27,B39,B51,B62,B73,B85,B94,B104,B119,B128,B139,B151,B161,B174,B181,B188,B197,B203,B210,B218,B225,B231,B237,B243,B249,B255)</f>
        <v>21271</v>
      </c>
      <c r="C5" s="336">
        <v>111.1</v>
      </c>
    </row>
    <row r="6" s="16" customFormat="1" spans="1:3">
      <c r="A6" s="337" t="s">
        <v>143</v>
      </c>
      <c r="B6" s="335">
        <f>SUM(B7:B17)</f>
        <v>719</v>
      </c>
      <c r="C6" s="336">
        <v>116.7</v>
      </c>
    </row>
    <row r="7" spans="1:3">
      <c r="A7" s="338" t="s">
        <v>144</v>
      </c>
      <c r="B7" s="335">
        <v>476</v>
      </c>
      <c r="C7" s="336">
        <v>113.1</v>
      </c>
    </row>
    <row r="8" spans="1:3">
      <c r="A8" s="338" t="s">
        <v>145</v>
      </c>
      <c r="B8" s="335">
        <v>0</v>
      </c>
      <c r="C8" s="336"/>
    </row>
    <row r="9" spans="1:3">
      <c r="A9" s="338" t="s">
        <v>146</v>
      </c>
      <c r="B9" s="335">
        <v>0</v>
      </c>
      <c r="C9" s="336"/>
    </row>
    <row r="10" spans="1:3">
      <c r="A10" s="338" t="s">
        <v>147</v>
      </c>
      <c r="B10" s="335">
        <v>70</v>
      </c>
      <c r="C10" s="336">
        <v>78.7</v>
      </c>
    </row>
    <row r="11" spans="1:3">
      <c r="A11" s="338" t="s">
        <v>148</v>
      </c>
      <c r="B11" s="335">
        <v>3</v>
      </c>
      <c r="C11" s="336"/>
    </row>
    <row r="12" spans="1:3">
      <c r="A12" s="338" t="s">
        <v>149</v>
      </c>
      <c r="B12" s="335">
        <v>11</v>
      </c>
      <c r="C12" s="336">
        <v>110</v>
      </c>
    </row>
    <row r="13" spans="1:3">
      <c r="A13" s="338" t="s">
        <v>150</v>
      </c>
      <c r="B13" s="335">
        <v>0</v>
      </c>
      <c r="C13" s="336"/>
    </row>
    <row r="14" spans="1:3">
      <c r="A14" s="338" t="s">
        <v>151</v>
      </c>
      <c r="B14" s="335">
        <v>33</v>
      </c>
      <c r="C14" s="336">
        <v>103.1</v>
      </c>
    </row>
    <row r="15" spans="1:3">
      <c r="A15" s="338" t="s">
        <v>152</v>
      </c>
      <c r="B15" s="335">
        <v>0</v>
      </c>
      <c r="C15" s="336"/>
    </row>
    <row r="16" spans="1:3">
      <c r="A16" s="338" t="s">
        <v>153</v>
      </c>
      <c r="B16" s="335">
        <v>42</v>
      </c>
      <c r="C16" s="336"/>
    </row>
    <row r="17" spans="1:3">
      <c r="A17" s="338" t="s">
        <v>154</v>
      </c>
      <c r="B17" s="335">
        <v>84</v>
      </c>
      <c r="C17" s="336">
        <v>115.1</v>
      </c>
    </row>
    <row r="18" spans="1:3">
      <c r="A18" s="337" t="s">
        <v>155</v>
      </c>
      <c r="B18" s="335">
        <f>SUM(B19:B26)</f>
        <v>476</v>
      </c>
      <c r="C18" s="336">
        <v>112</v>
      </c>
    </row>
    <row r="19" spans="1:3">
      <c r="A19" s="338" t="s">
        <v>144</v>
      </c>
      <c r="B19" s="335">
        <v>368</v>
      </c>
      <c r="C19" s="336">
        <v>113.2</v>
      </c>
    </row>
    <row r="20" spans="1:3">
      <c r="A20" s="338" t="s">
        <v>145</v>
      </c>
      <c r="B20" s="335">
        <v>4</v>
      </c>
      <c r="C20" s="336">
        <v>100</v>
      </c>
    </row>
    <row r="21" spans="1:3">
      <c r="A21" s="338" t="s">
        <v>146</v>
      </c>
      <c r="B21" s="335">
        <v>2</v>
      </c>
      <c r="C21" s="336">
        <v>100</v>
      </c>
    </row>
    <row r="22" spans="1:3">
      <c r="A22" s="338" t="s">
        <v>156</v>
      </c>
      <c r="B22" s="335">
        <v>35</v>
      </c>
      <c r="C22" s="336">
        <v>100</v>
      </c>
    </row>
    <row r="23" spans="1:3">
      <c r="A23" s="338" t="s">
        <v>157</v>
      </c>
      <c r="B23" s="335">
        <v>4</v>
      </c>
      <c r="C23" s="336">
        <v>100</v>
      </c>
    </row>
    <row r="24" spans="1:3">
      <c r="A24" s="338" t="s">
        <v>158</v>
      </c>
      <c r="B24" s="335">
        <v>51</v>
      </c>
      <c r="C24" s="336">
        <v>100</v>
      </c>
    </row>
    <row r="25" spans="1:3">
      <c r="A25" s="338" t="s">
        <v>153</v>
      </c>
      <c r="B25" s="335">
        <v>0</v>
      </c>
      <c r="C25" s="336"/>
    </row>
    <row r="26" spans="1:3">
      <c r="A26" s="338" t="s">
        <v>159</v>
      </c>
      <c r="B26" s="335">
        <v>12</v>
      </c>
      <c r="C26" s="336">
        <v>300</v>
      </c>
    </row>
    <row r="27" spans="1:3">
      <c r="A27" s="337" t="s">
        <v>160</v>
      </c>
      <c r="B27" s="335">
        <f>SUM(B28:B38)</f>
        <v>6327</v>
      </c>
      <c r="C27" s="336">
        <v>104.9</v>
      </c>
    </row>
    <row r="28" spans="1:3">
      <c r="A28" s="338" t="s">
        <v>144</v>
      </c>
      <c r="B28" s="335">
        <v>5735</v>
      </c>
      <c r="C28" s="336">
        <v>108.7</v>
      </c>
    </row>
    <row r="29" spans="1:3">
      <c r="A29" s="338" t="s">
        <v>145</v>
      </c>
      <c r="B29" s="335">
        <v>142</v>
      </c>
      <c r="C29" s="336">
        <v>49.5</v>
      </c>
    </row>
    <row r="30" spans="1:3">
      <c r="A30" s="338" t="s">
        <v>146</v>
      </c>
      <c r="B30" s="335">
        <v>0</v>
      </c>
      <c r="C30" s="336"/>
    </row>
    <row r="31" spans="1:3">
      <c r="A31" s="338" t="s">
        <v>161</v>
      </c>
      <c r="B31" s="335">
        <v>0</v>
      </c>
      <c r="C31" s="336"/>
    </row>
    <row r="32" spans="1:3">
      <c r="A32" s="338" t="s">
        <v>162</v>
      </c>
      <c r="B32" s="335">
        <v>0</v>
      </c>
      <c r="C32" s="336"/>
    </row>
    <row r="33" spans="1:3">
      <c r="A33" s="338" t="s">
        <v>163</v>
      </c>
      <c r="B33" s="335">
        <v>0</v>
      </c>
      <c r="C33" s="336"/>
    </row>
    <row r="34" spans="1:3">
      <c r="A34" s="338" t="s">
        <v>164</v>
      </c>
      <c r="B34" s="335">
        <v>5</v>
      </c>
      <c r="C34" s="336">
        <v>100</v>
      </c>
    </row>
    <row r="35" spans="1:3">
      <c r="A35" s="338" t="s">
        <v>165</v>
      </c>
      <c r="B35" s="335">
        <v>212</v>
      </c>
      <c r="C35" s="336">
        <v>176.7</v>
      </c>
    </row>
    <row r="36" spans="1:3">
      <c r="A36" s="338" t="s">
        <v>166</v>
      </c>
      <c r="B36" s="335">
        <v>2</v>
      </c>
      <c r="C36" s="336"/>
    </row>
    <row r="37" spans="1:3">
      <c r="A37" s="338" t="s">
        <v>153</v>
      </c>
      <c r="B37" s="335">
        <v>140</v>
      </c>
      <c r="C37" s="336">
        <v>130.8</v>
      </c>
    </row>
    <row r="38" spans="1:3">
      <c r="A38" s="338" t="s">
        <v>167</v>
      </c>
      <c r="B38" s="335">
        <v>91</v>
      </c>
      <c r="C38" s="336">
        <v>38.1</v>
      </c>
    </row>
    <row r="39" spans="1:3">
      <c r="A39" s="337" t="s">
        <v>168</v>
      </c>
      <c r="B39" s="335">
        <f>SUM(B40:B50)</f>
        <v>739</v>
      </c>
      <c r="C39" s="336">
        <v>77.5</v>
      </c>
    </row>
    <row r="40" spans="1:3">
      <c r="A40" s="338" t="s">
        <v>144</v>
      </c>
      <c r="B40" s="335">
        <v>300</v>
      </c>
      <c r="C40" s="336">
        <v>117.2</v>
      </c>
    </row>
    <row r="41" spans="1:3">
      <c r="A41" s="338" t="s">
        <v>145</v>
      </c>
      <c r="B41" s="335">
        <v>0</v>
      </c>
      <c r="C41" s="336"/>
    </row>
    <row r="42" spans="1:3">
      <c r="A42" s="338" t="s">
        <v>146</v>
      </c>
      <c r="B42" s="335">
        <v>0</v>
      </c>
      <c r="C42" s="336"/>
    </row>
    <row r="43" spans="1:3">
      <c r="A43" s="338" t="s">
        <v>169</v>
      </c>
      <c r="B43" s="335">
        <v>215</v>
      </c>
      <c r="C43" s="336">
        <v>1433.3</v>
      </c>
    </row>
    <row r="44" spans="1:3">
      <c r="A44" s="338" t="s">
        <v>170</v>
      </c>
      <c r="B44" s="335">
        <v>3</v>
      </c>
      <c r="C44" s="336">
        <v>23.1</v>
      </c>
    </row>
    <row r="45" spans="1:3">
      <c r="A45" s="338" t="s">
        <v>171</v>
      </c>
      <c r="B45" s="335">
        <v>6</v>
      </c>
      <c r="C45" s="336">
        <v>75</v>
      </c>
    </row>
    <row r="46" spans="1:3">
      <c r="A46" s="338" t="s">
        <v>172</v>
      </c>
      <c r="B46" s="335">
        <v>0</v>
      </c>
      <c r="C46" s="336"/>
    </row>
    <row r="47" spans="1:3">
      <c r="A47" s="338" t="s">
        <v>173</v>
      </c>
      <c r="B47" s="335">
        <v>77</v>
      </c>
      <c r="C47" s="336">
        <v>108.5</v>
      </c>
    </row>
    <row r="48" spans="1:3">
      <c r="A48" s="338" t="s">
        <v>174</v>
      </c>
      <c r="B48" s="335">
        <v>0</v>
      </c>
      <c r="C48" s="336"/>
    </row>
    <row r="49" spans="1:3">
      <c r="A49" s="338" t="s">
        <v>153</v>
      </c>
      <c r="B49" s="335">
        <v>0</v>
      </c>
      <c r="C49" s="336"/>
    </row>
    <row r="50" spans="1:3">
      <c r="A50" s="338" t="s">
        <v>175</v>
      </c>
      <c r="B50" s="335">
        <v>138</v>
      </c>
      <c r="C50" s="336">
        <v>23.4</v>
      </c>
    </row>
    <row r="51" spans="1:3">
      <c r="A51" s="337" t="s">
        <v>176</v>
      </c>
      <c r="B51" s="335">
        <f>SUM(B52:B61)</f>
        <v>668</v>
      </c>
      <c r="C51" s="336">
        <v>141.8</v>
      </c>
    </row>
    <row r="52" spans="1:3">
      <c r="A52" s="338" t="s">
        <v>144</v>
      </c>
      <c r="B52" s="335">
        <v>176</v>
      </c>
      <c r="C52" s="336">
        <v>149.2</v>
      </c>
    </row>
    <row r="53" spans="1:3">
      <c r="A53" s="338" t="s">
        <v>145</v>
      </c>
      <c r="B53" s="335">
        <v>0</v>
      </c>
      <c r="C53" s="336"/>
    </row>
    <row r="54" spans="1:3">
      <c r="A54" s="338" t="s">
        <v>146</v>
      </c>
      <c r="B54" s="335">
        <v>0</v>
      </c>
      <c r="C54" s="336"/>
    </row>
    <row r="55" spans="1:3">
      <c r="A55" s="338" t="s">
        <v>177</v>
      </c>
      <c r="B55" s="335">
        <v>69</v>
      </c>
      <c r="C55" s="336">
        <v>138</v>
      </c>
    </row>
    <row r="56" spans="1:3">
      <c r="A56" s="338" t="s">
        <v>178</v>
      </c>
      <c r="B56" s="335">
        <v>46</v>
      </c>
      <c r="C56" s="336">
        <v>100</v>
      </c>
    </row>
    <row r="57" spans="1:3">
      <c r="A57" s="338" t="s">
        <v>179</v>
      </c>
      <c r="B57" s="335">
        <v>0</v>
      </c>
      <c r="C57" s="336"/>
    </row>
    <row r="58" spans="1:3">
      <c r="A58" s="338" t="s">
        <v>180</v>
      </c>
      <c r="B58" s="335">
        <v>120</v>
      </c>
      <c r="C58" s="336">
        <v>222.2</v>
      </c>
    </row>
    <row r="59" spans="1:3">
      <c r="A59" s="338" t="s">
        <v>181</v>
      </c>
      <c r="B59" s="335">
        <v>86</v>
      </c>
      <c r="C59" s="336">
        <v>56.2</v>
      </c>
    </row>
    <row r="60" spans="1:3">
      <c r="A60" s="338" t="s">
        <v>153</v>
      </c>
      <c r="B60" s="335">
        <v>115</v>
      </c>
      <c r="C60" s="336">
        <v>230</v>
      </c>
    </row>
    <row r="61" spans="1:3">
      <c r="A61" s="338" t="s">
        <v>182</v>
      </c>
      <c r="B61" s="335">
        <v>56</v>
      </c>
      <c r="C61" s="336"/>
    </row>
    <row r="62" spans="1:3">
      <c r="A62" s="337" t="s">
        <v>183</v>
      </c>
      <c r="B62" s="335">
        <f>SUM(B63:B72)</f>
        <v>1967</v>
      </c>
      <c r="C62" s="336">
        <v>129.7</v>
      </c>
    </row>
    <row r="63" spans="1:3">
      <c r="A63" s="338" t="s">
        <v>144</v>
      </c>
      <c r="B63" s="335">
        <v>434</v>
      </c>
      <c r="C63" s="336">
        <v>118.6</v>
      </c>
    </row>
    <row r="64" spans="1:3">
      <c r="A64" s="338" t="s">
        <v>145</v>
      </c>
      <c r="B64" s="335">
        <v>9</v>
      </c>
      <c r="C64" s="336">
        <v>81.8</v>
      </c>
    </row>
    <row r="65" spans="1:3">
      <c r="A65" s="338" t="s">
        <v>146</v>
      </c>
      <c r="B65" s="335">
        <v>0</v>
      </c>
      <c r="C65" s="336"/>
    </row>
    <row r="66" spans="1:3">
      <c r="A66" s="338" t="s">
        <v>184</v>
      </c>
      <c r="B66" s="335">
        <v>0</v>
      </c>
      <c r="C66" s="336"/>
    </row>
    <row r="67" spans="1:3">
      <c r="A67" s="338" t="s">
        <v>185</v>
      </c>
      <c r="B67" s="335">
        <v>0</v>
      </c>
      <c r="C67" s="336"/>
    </row>
    <row r="68" spans="1:3">
      <c r="A68" s="338" t="s">
        <v>186</v>
      </c>
      <c r="B68" s="335">
        <v>0</v>
      </c>
      <c r="C68" s="336"/>
    </row>
    <row r="69" spans="1:3">
      <c r="A69" s="338" t="s">
        <v>187</v>
      </c>
      <c r="B69" s="335">
        <v>0</v>
      </c>
      <c r="C69" s="336"/>
    </row>
    <row r="70" spans="1:3">
      <c r="A70" s="338" t="s">
        <v>188</v>
      </c>
      <c r="B70" s="335">
        <v>0</v>
      </c>
      <c r="C70" s="336"/>
    </row>
    <row r="71" spans="1:3">
      <c r="A71" s="338" t="s">
        <v>153</v>
      </c>
      <c r="B71" s="335">
        <v>1401</v>
      </c>
      <c r="C71" s="336">
        <v>203</v>
      </c>
    </row>
    <row r="72" spans="1:3">
      <c r="A72" s="338" t="s">
        <v>189</v>
      </c>
      <c r="B72" s="335">
        <v>123</v>
      </c>
      <c r="C72" s="336">
        <v>27.3</v>
      </c>
    </row>
    <row r="73" spans="1:3">
      <c r="A73" s="337" t="s">
        <v>190</v>
      </c>
      <c r="B73" s="335">
        <f>SUM(B74:B84)</f>
        <v>2125</v>
      </c>
      <c r="C73" s="336">
        <v>99.7</v>
      </c>
    </row>
    <row r="74" spans="1:3">
      <c r="A74" s="338" t="s">
        <v>144</v>
      </c>
      <c r="B74" s="335">
        <v>0</v>
      </c>
      <c r="C74" s="336"/>
    </row>
    <row r="75" spans="1:3">
      <c r="A75" s="338" t="s">
        <v>145</v>
      </c>
      <c r="B75" s="335">
        <v>0</v>
      </c>
      <c r="C75" s="336"/>
    </row>
    <row r="76" spans="1:3">
      <c r="A76" s="338" t="s">
        <v>146</v>
      </c>
      <c r="B76" s="335">
        <v>0</v>
      </c>
      <c r="C76" s="336"/>
    </row>
    <row r="77" spans="1:3">
      <c r="A77" s="338" t="s">
        <v>191</v>
      </c>
      <c r="B77" s="335">
        <v>0</v>
      </c>
      <c r="C77" s="336"/>
    </row>
    <row r="78" spans="1:3">
      <c r="A78" s="338" t="s">
        <v>192</v>
      </c>
      <c r="B78" s="335">
        <v>0</v>
      </c>
      <c r="C78" s="336"/>
    </row>
    <row r="79" spans="1:3">
      <c r="A79" s="338" t="s">
        <v>193</v>
      </c>
      <c r="B79" s="335">
        <v>433</v>
      </c>
      <c r="C79" s="336">
        <v>226.7</v>
      </c>
    </row>
    <row r="80" spans="1:3">
      <c r="A80" s="338" t="s">
        <v>194</v>
      </c>
      <c r="B80" s="335">
        <v>0</v>
      </c>
      <c r="C80" s="336"/>
    </row>
    <row r="81" spans="1:3">
      <c r="A81" s="338" t="s">
        <v>195</v>
      </c>
      <c r="B81" s="335">
        <v>1150</v>
      </c>
      <c r="C81" s="336">
        <v>164.3</v>
      </c>
    </row>
    <row r="82" spans="1:3">
      <c r="A82" s="338" t="s">
        <v>187</v>
      </c>
      <c r="B82" s="335">
        <v>0</v>
      </c>
      <c r="C82" s="336"/>
    </row>
    <row r="83" spans="1:3">
      <c r="A83" s="338" t="s">
        <v>153</v>
      </c>
      <c r="B83" s="335">
        <v>0</v>
      </c>
      <c r="C83" s="336"/>
    </row>
    <row r="84" spans="1:3">
      <c r="A84" s="338" t="s">
        <v>196</v>
      </c>
      <c r="B84" s="335">
        <v>542</v>
      </c>
      <c r="C84" s="336">
        <v>43.7</v>
      </c>
    </row>
    <row r="85" spans="1:3">
      <c r="A85" s="337" t="s">
        <v>197</v>
      </c>
      <c r="B85" s="335">
        <f>SUM(B86:B93)</f>
        <v>312</v>
      </c>
      <c r="C85" s="336">
        <v>124.8</v>
      </c>
    </row>
    <row r="86" spans="1:3">
      <c r="A86" s="338" t="s">
        <v>144</v>
      </c>
      <c r="B86" s="335">
        <v>232</v>
      </c>
      <c r="C86" s="336">
        <v>111.5</v>
      </c>
    </row>
    <row r="87" spans="1:3">
      <c r="A87" s="338" t="s">
        <v>145</v>
      </c>
      <c r="B87" s="335">
        <v>0</v>
      </c>
      <c r="C87" s="336"/>
    </row>
    <row r="88" spans="1:3">
      <c r="A88" s="338" t="s">
        <v>146</v>
      </c>
      <c r="B88" s="335">
        <v>0</v>
      </c>
      <c r="C88" s="336"/>
    </row>
    <row r="89" spans="1:3">
      <c r="A89" s="338" t="s">
        <v>198</v>
      </c>
      <c r="B89" s="335">
        <v>65</v>
      </c>
      <c r="C89" s="336">
        <v>240.7</v>
      </c>
    </row>
    <row r="90" spans="1:3">
      <c r="A90" s="338" t="s">
        <v>199</v>
      </c>
      <c r="B90" s="335">
        <v>0</v>
      </c>
      <c r="C90" s="336"/>
    </row>
    <row r="91" spans="1:3">
      <c r="A91" s="338" t="s">
        <v>187</v>
      </c>
      <c r="B91" s="335">
        <v>0</v>
      </c>
      <c r="C91" s="336"/>
    </row>
    <row r="92" spans="1:3">
      <c r="A92" s="338" t="s">
        <v>153</v>
      </c>
      <c r="B92" s="335">
        <v>0</v>
      </c>
      <c r="C92" s="336"/>
    </row>
    <row r="93" spans="1:3">
      <c r="A93" s="338" t="s">
        <v>200</v>
      </c>
      <c r="B93" s="335">
        <v>15</v>
      </c>
      <c r="C93" s="336">
        <v>100</v>
      </c>
    </row>
    <row r="94" spans="1:3">
      <c r="A94" s="337" t="s">
        <v>201</v>
      </c>
      <c r="B94" s="335">
        <f>SUM(B95:B103)</f>
        <v>0</v>
      </c>
      <c r="C94" s="336"/>
    </row>
    <row r="95" spans="1:3">
      <c r="A95" s="338" t="s">
        <v>144</v>
      </c>
      <c r="B95" s="335">
        <v>0</v>
      </c>
      <c r="C95" s="336"/>
    </row>
    <row r="96" spans="1:3">
      <c r="A96" s="338" t="s">
        <v>145</v>
      </c>
      <c r="B96" s="335">
        <v>0</v>
      </c>
      <c r="C96" s="336"/>
    </row>
    <row r="97" spans="1:3">
      <c r="A97" s="338" t="s">
        <v>146</v>
      </c>
      <c r="B97" s="335">
        <v>0</v>
      </c>
      <c r="C97" s="336"/>
    </row>
    <row r="98" spans="1:3">
      <c r="A98" s="338" t="s">
        <v>202</v>
      </c>
      <c r="B98" s="335">
        <v>0</v>
      </c>
      <c r="C98" s="336"/>
    </row>
    <row r="99" spans="1:3">
      <c r="A99" s="338" t="s">
        <v>203</v>
      </c>
      <c r="B99" s="335">
        <v>0</v>
      </c>
      <c r="C99" s="336"/>
    </row>
    <row r="100" spans="1:3">
      <c r="A100" s="338" t="s">
        <v>204</v>
      </c>
      <c r="B100" s="335">
        <v>0</v>
      </c>
      <c r="C100" s="336"/>
    </row>
    <row r="101" spans="1:3">
      <c r="A101" s="338" t="s">
        <v>187</v>
      </c>
      <c r="B101" s="335">
        <v>0</v>
      </c>
      <c r="C101" s="336"/>
    </row>
    <row r="102" spans="1:3">
      <c r="A102" s="338" t="s">
        <v>153</v>
      </c>
      <c r="B102" s="335">
        <v>0</v>
      </c>
      <c r="C102" s="336"/>
    </row>
    <row r="103" spans="1:3">
      <c r="A103" s="338" t="s">
        <v>205</v>
      </c>
      <c r="B103" s="335">
        <v>0</v>
      </c>
      <c r="C103" s="336"/>
    </row>
    <row r="104" spans="1:3">
      <c r="A104" s="337" t="s">
        <v>206</v>
      </c>
      <c r="B104" s="335">
        <f>SUM(B105:B118)</f>
        <v>216</v>
      </c>
      <c r="C104" s="336">
        <v>110.2</v>
      </c>
    </row>
    <row r="105" spans="1:3">
      <c r="A105" s="338" t="s">
        <v>144</v>
      </c>
      <c r="B105" s="335">
        <v>127</v>
      </c>
      <c r="C105" s="336">
        <v>118.7</v>
      </c>
    </row>
    <row r="106" spans="1:3">
      <c r="A106" s="338" t="s">
        <v>145</v>
      </c>
      <c r="B106" s="335">
        <v>0</v>
      </c>
      <c r="C106" s="336"/>
    </row>
    <row r="107" spans="1:3">
      <c r="A107" s="338" t="s">
        <v>146</v>
      </c>
      <c r="B107" s="335">
        <v>0</v>
      </c>
      <c r="C107" s="336"/>
    </row>
    <row r="108" spans="1:3">
      <c r="A108" s="338" t="s">
        <v>207</v>
      </c>
      <c r="B108" s="335">
        <v>0</v>
      </c>
      <c r="C108" s="336"/>
    </row>
    <row r="109" spans="1:3">
      <c r="A109" s="338" t="s">
        <v>208</v>
      </c>
      <c r="B109" s="335">
        <v>0</v>
      </c>
      <c r="C109" s="336"/>
    </row>
    <row r="110" spans="1:3">
      <c r="A110" s="338" t="s">
        <v>209</v>
      </c>
      <c r="B110" s="335">
        <v>49</v>
      </c>
      <c r="C110" s="336">
        <v>100</v>
      </c>
    </row>
    <row r="111" spans="1:3">
      <c r="A111" s="338" t="s">
        <v>210</v>
      </c>
      <c r="B111" s="335">
        <v>0</v>
      </c>
      <c r="C111" s="336"/>
    </row>
    <row r="112" spans="1:3">
      <c r="A112" s="338" t="s">
        <v>211</v>
      </c>
      <c r="B112" s="335">
        <v>0</v>
      </c>
      <c r="C112" s="336"/>
    </row>
    <row r="113" spans="1:3">
      <c r="A113" s="338" t="s">
        <v>212</v>
      </c>
      <c r="B113" s="335">
        <v>0</v>
      </c>
      <c r="C113" s="336"/>
    </row>
    <row r="114" spans="1:3">
      <c r="A114" s="338" t="s">
        <v>213</v>
      </c>
      <c r="B114" s="335">
        <v>0</v>
      </c>
      <c r="C114" s="336"/>
    </row>
    <row r="115" spans="1:3">
      <c r="A115" s="338" t="s">
        <v>214</v>
      </c>
      <c r="B115" s="335">
        <v>0</v>
      </c>
      <c r="C115" s="336"/>
    </row>
    <row r="116" spans="1:3">
      <c r="A116" s="338" t="s">
        <v>215</v>
      </c>
      <c r="B116" s="335">
        <v>0</v>
      </c>
      <c r="C116" s="336"/>
    </row>
    <row r="117" spans="1:3">
      <c r="A117" s="338" t="s">
        <v>153</v>
      </c>
      <c r="B117" s="335">
        <v>0</v>
      </c>
      <c r="C117" s="336"/>
    </row>
    <row r="118" spans="1:3">
      <c r="A118" s="338" t="s">
        <v>216</v>
      </c>
      <c r="B118" s="335">
        <v>40</v>
      </c>
      <c r="C118" s="336">
        <v>100</v>
      </c>
    </row>
    <row r="119" spans="1:3">
      <c r="A119" s="337" t="s">
        <v>217</v>
      </c>
      <c r="B119" s="335">
        <f>SUM(B120:B127)</f>
        <v>735</v>
      </c>
      <c r="C119" s="336">
        <v>109.9</v>
      </c>
    </row>
    <row r="120" spans="1:3">
      <c r="A120" s="338" t="s">
        <v>144</v>
      </c>
      <c r="B120" s="335">
        <v>581</v>
      </c>
      <c r="C120" s="336">
        <v>124.1</v>
      </c>
    </row>
    <row r="121" spans="1:3">
      <c r="A121" s="338" t="s">
        <v>145</v>
      </c>
      <c r="B121" s="335">
        <v>122</v>
      </c>
      <c r="C121" s="336">
        <v>85.9</v>
      </c>
    </row>
    <row r="122" spans="1:3">
      <c r="A122" s="338" t="s">
        <v>146</v>
      </c>
      <c r="B122" s="335">
        <v>0</v>
      </c>
      <c r="C122" s="336"/>
    </row>
    <row r="123" spans="1:3">
      <c r="A123" s="338" t="s">
        <v>218</v>
      </c>
      <c r="B123" s="335">
        <v>0</v>
      </c>
      <c r="C123" s="336"/>
    </row>
    <row r="124" spans="1:3">
      <c r="A124" s="338" t="s">
        <v>219</v>
      </c>
      <c r="B124" s="335">
        <v>0</v>
      </c>
      <c r="C124" s="336"/>
    </row>
    <row r="125" spans="1:3">
      <c r="A125" s="338" t="s">
        <v>220</v>
      </c>
      <c r="B125" s="335">
        <v>0</v>
      </c>
      <c r="C125" s="336"/>
    </row>
    <row r="126" spans="1:3">
      <c r="A126" s="338" t="s">
        <v>153</v>
      </c>
      <c r="B126" s="335">
        <v>2</v>
      </c>
      <c r="C126" s="336"/>
    </row>
    <row r="127" spans="1:3">
      <c r="A127" s="338" t="s">
        <v>221</v>
      </c>
      <c r="B127" s="335">
        <v>30</v>
      </c>
      <c r="C127" s="336">
        <v>50.8</v>
      </c>
    </row>
    <row r="128" spans="1:3">
      <c r="A128" s="337" t="s">
        <v>222</v>
      </c>
      <c r="B128" s="335">
        <f>SUM(B129:B138)</f>
        <v>883</v>
      </c>
      <c r="C128" s="336">
        <v>96.8</v>
      </c>
    </row>
    <row r="129" spans="1:3">
      <c r="A129" s="338" t="s">
        <v>144</v>
      </c>
      <c r="B129" s="335">
        <v>401</v>
      </c>
      <c r="C129" s="336">
        <v>101</v>
      </c>
    </row>
    <row r="130" spans="1:3">
      <c r="A130" s="338" t="s">
        <v>145</v>
      </c>
      <c r="B130" s="335">
        <v>0</v>
      </c>
      <c r="C130" s="336"/>
    </row>
    <row r="131" spans="1:3">
      <c r="A131" s="338" t="s">
        <v>146</v>
      </c>
      <c r="B131" s="335">
        <v>0</v>
      </c>
      <c r="C131" s="336"/>
    </row>
    <row r="132" spans="1:3">
      <c r="A132" s="338" t="s">
        <v>223</v>
      </c>
      <c r="B132" s="335">
        <v>0</v>
      </c>
      <c r="C132" s="336"/>
    </row>
    <row r="133" spans="1:3">
      <c r="A133" s="338" t="s">
        <v>224</v>
      </c>
      <c r="B133" s="335">
        <v>0</v>
      </c>
      <c r="C133" s="336"/>
    </row>
    <row r="134" spans="1:3">
      <c r="A134" s="338" t="s">
        <v>225</v>
      </c>
      <c r="B134" s="335">
        <v>0</v>
      </c>
      <c r="C134" s="336"/>
    </row>
    <row r="135" spans="1:3">
      <c r="A135" s="338" t="s">
        <v>226</v>
      </c>
      <c r="B135" s="335">
        <v>200</v>
      </c>
      <c r="C135" s="336">
        <v>100</v>
      </c>
    </row>
    <row r="136" spans="1:3">
      <c r="A136" s="338" t="s">
        <v>227</v>
      </c>
      <c r="B136" s="335">
        <v>205</v>
      </c>
      <c r="C136" s="336">
        <v>85.4</v>
      </c>
    </row>
    <row r="137" spans="1:3">
      <c r="A137" s="338" t="s">
        <v>153</v>
      </c>
      <c r="B137" s="335">
        <v>57</v>
      </c>
      <c r="C137" s="336">
        <v>126.7</v>
      </c>
    </row>
    <row r="138" spans="1:3">
      <c r="A138" s="338" t="s">
        <v>228</v>
      </c>
      <c r="B138" s="335">
        <v>20</v>
      </c>
      <c r="C138" s="336">
        <v>66.7</v>
      </c>
    </row>
    <row r="139" spans="1:3">
      <c r="A139" s="337" t="s">
        <v>229</v>
      </c>
      <c r="B139" s="335">
        <f>SUM(B140:B150)</f>
        <v>0</v>
      </c>
      <c r="C139" s="336"/>
    </row>
    <row r="140" spans="1:3">
      <c r="A140" s="338" t="s">
        <v>144</v>
      </c>
      <c r="B140" s="335">
        <v>0</v>
      </c>
      <c r="C140" s="336"/>
    </row>
    <row r="141" spans="1:3">
      <c r="A141" s="338" t="s">
        <v>145</v>
      </c>
      <c r="B141" s="335">
        <v>0</v>
      </c>
      <c r="C141" s="336"/>
    </row>
    <row r="142" spans="1:3">
      <c r="A142" s="338" t="s">
        <v>146</v>
      </c>
      <c r="B142" s="335">
        <v>0</v>
      </c>
      <c r="C142" s="336"/>
    </row>
    <row r="143" spans="1:3">
      <c r="A143" s="338" t="s">
        <v>230</v>
      </c>
      <c r="B143" s="335">
        <v>0</v>
      </c>
      <c r="C143" s="336"/>
    </row>
    <row r="144" spans="1:3">
      <c r="A144" s="338" t="s">
        <v>231</v>
      </c>
      <c r="B144" s="335">
        <v>0</v>
      </c>
      <c r="C144" s="336"/>
    </row>
    <row r="145" spans="1:3">
      <c r="A145" s="338" t="s">
        <v>232</v>
      </c>
      <c r="B145" s="335">
        <v>0</v>
      </c>
      <c r="C145" s="336"/>
    </row>
    <row r="146" spans="1:3">
      <c r="A146" s="338" t="s">
        <v>233</v>
      </c>
      <c r="B146" s="335">
        <v>0</v>
      </c>
      <c r="C146" s="336"/>
    </row>
    <row r="147" spans="1:3">
      <c r="A147" s="338" t="s">
        <v>234</v>
      </c>
      <c r="B147" s="335">
        <v>0</v>
      </c>
      <c r="C147" s="336"/>
    </row>
    <row r="148" spans="1:3">
      <c r="A148" s="338" t="s">
        <v>235</v>
      </c>
      <c r="B148" s="335">
        <v>0</v>
      </c>
      <c r="C148" s="336"/>
    </row>
    <row r="149" spans="1:3">
      <c r="A149" s="338" t="s">
        <v>153</v>
      </c>
      <c r="B149" s="335">
        <v>0</v>
      </c>
      <c r="C149" s="336"/>
    </row>
    <row r="150" spans="1:3">
      <c r="A150" s="338" t="s">
        <v>236</v>
      </c>
      <c r="B150" s="335">
        <v>0</v>
      </c>
      <c r="C150" s="336"/>
    </row>
    <row r="151" spans="1:3">
      <c r="A151" s="337" t="s">
        <v>237</v>
      </c>
      <c r="B151" s="335">
        <f>SUM(B152:B160)</f>
        <v>638</v>
      </c>
      <c r="C151" s="336">
        <v>188.2</v>
      </c>
    </row>
    <row r="152" spans="1:3">
      <c r="A152" s="338" t="s">
        <v>144</v>
      </c>
      <c r="B152" s="335">
        <v>376</v>
      </c>
      <c r="C152" s="336">
        <v>189.9</v>
      </c>
    </row>
    <row r="153" spans="1:3">
      <c r="A153" s="338" t="s">
        <v>145</v>
      </c>
      <c r="B153" s="335">
        <v>0</v>
      </c>
      <c r="C153" s="336"/>
    </row>
    <row r="154" spans="1:3">
      <c r="A154" s="338" t="s">
        <v>146</v>
      </c>
      <c r="B154" s="335">
        <v>0</v>
      </c>
      <c r="C154" s="336"/>
    </row>
    <row r="155" spans="1:3">
      <c r="A155" s="338" t="s">
        <v>238</v>
      </c>
      <c r="B155" s="335">
        <v>110</v>
      </c>
      <c r="C155" s="336">
        <v>137.5</v>
      </c>
    </row>
    <row r="156" spans="1:3">
      <c r="A156" s="338" t="s">
        <v>239</v>
      </c>
      <c r="B156" s="335">
        <v>55</v>
      </c>
      <c r="C156" s="336"/>
    </row>
    <row r="157" spans="1:3">
      <c r="A157" s="338" t="s">
        <v>240</v>
      </c>
      <c r="B157" s="335">
        <v>16</v>
      </c>
      <c r="C157" s="336">
        <v>31.4</v>
      </c>
    </row>
    <row r="158" spans="1:3">
      <c r="A158" s="338" t="s">
        <v>187</v>
      </c>
      <c r="B158" s="335">
        <v>10</v>
      </c>
      <c r="C158" s="336">
        <v>100</v>
      </c>
    </row>
    <row r="159" spans="1:3">
      <c r="A159" s="338" t="s">
        <v>153</v>
      </c>
      <c r="B159" s="335">
        <v>0</v>
      </c>
      <c r="C159" s="336"/>
    </row>
    <row r="160" spans="1:3">
      <c r="A160" s="338" t="s">
        <v>241</v>
      </c>
      <c r="B160" s="335">
        <v>71</v>
      </c>
      <c r="C160" s="336"/>
    </row>
    <row r="161" spans="1:3">
      <c r="A161" s="337" t="s">
        <v>242</v>
      </c>
      <c r="B161" s="335">
        <f>SUM(B162:B173)</f>
        <v>39</v>
      </c>
      <c r="C161" s="336">
        <v>260</v>
      </c>
    </row>
    <row r="162" spans="1:3">
      <c r="A162" s="338" t="s">
        <v>144</v>
      </c>
      <c r="B162" s="335">
        <v>0</v>
      </c>
      <c r="C162" s="336"/>
    </row>
    <row r="163" spans="1:3">
      <c r="A163" s="338" t="s">
        <v>145</v>
      </c>
      <c r="B163" s="335">
        <v>0</v>
      </c>
      <c r="C163" s="336"/>
    </row>
    <row r="164" spans="1:3">
      <c r="A164" s="338" t="s">
        <v>146</v>
      </c>
      <c r="B164" s="335">
        <v>0</v>
      </c>
      <c r="C164" s="336"/>
    </row>
    <row r="165" spans="1:3">
      <c r="A165" s="338" t="s">
        <v>243</v>
      </c>
      <c r="B165" s="335">
        <v>0</v>
      </c>
      <c r="C165" s="336"/>
    </row>
    <row r="166" spans="1:3">
      <c r="A166" s="338" t="s">
        <v>244</v>
      </c>
      <c r="B166" s="335">
        <v>0</v>
      </c>
      <c r="C166" s="336"/>
    </row>
    <row r="167" spans="1:3">
      <c r="A167" s="338" t="s">
        <v>245</v>
      </c>
      <c r="B167" s="335">
        <v>0</v>
      </c>
      <c r="C167" s="336"/>
    </row>
    <row r="168" spans="1:3">
      <c r="A168" s="338" t="s">
        <v>246</v>
      </c>
      <c r="B168" s="335">
        <v>0</v>
      </c>
      <c r="C168" s="336"/>
    </row>
    <row r="169" spans="1:3">
      <c r="A169" s="338" t="s">
        <v>247</v>
      </c>
      <c r="B169" s="335">
        <v>0</v>
      </c>
      <c r="C169" s="336"/>
    </row>
    <row r="170" spans="1:3">
      <c r="A170" s="338" t="s">
        <v>248</v>
      </c>
      <c r="B170" s="335">
        <v>10</v>
      </c>
      <c r="C170" s="336"/>
    </row>
    <row r="171" spans="1:3">
      <c r="A171" s="338" t="s">
        <v>187</v>
      </c>
      <c r="B171" s="335">
        <v>0</v>
      </c>
      <c r="C171" s="336"/>
    </row>
    <row r="172" spans="1:3">
      <c r="A172" s="338" t="s">
        <v>153</v>
      </c>
      <c r="B172" s="335">
        <v>0</v>
      </c>
      <c r="C172" s="336"/>
    </row>
    <row r="173" spans="1:3">
      <c r="A173" s="338" t="s">
        <v>249</v>
      </c>
      <c r="B173" s="335">
        <v>29</v>
      </c>
      <c r="C173" s="336">
        <v>193.3</v>
      </c>
    </row>
    <row r="174" spans="1:3">
      <c r="A174" s="337" t="s">
        <v>250</v>
      </c>
      <c r="B174" s="335">
        <f>SUM(B175:B180)</f>
        <v>10</v>
      </c>
      <c r="C174" s="336"/>
    </row>
    <row r="175" spans="1:3">
      <c r="A175" s="338" t="s">
        <v>144</v>
      </c>
      <c r="B175" s="335">
        <v>0</v>
      </c>
      <c r="C175" s="336"/>
    </row>
    <row r="176" spans="1:3">
      <c r="A176" s="338" t="s">
        <v>145</v>
      </c>
      <c r="B176" s="335">
        <v>0</v>
      </c>
      <c r="C176" s="336"/>
    </row>
    <row r="177" spans="1:3">
      <c r="A177" s="338" t="s">
        <v>146</v>
      </c>
      <c r="B177" s="335">
        <v>0</v>
      </c>
      <c r="C177" s="336"/>
    </row>
    <row r="178" spans="1:3">
      <c r="A178" s="338" t="s">
        <v>251</v>
      </c>
      <c r="B178" s="335">
        <v>10</v>
      </c>
      <c r="C178" s="336"/>
    </row>
    <row r="179" spans="1:3">
      <c r="A179" s="338" t="s">
        <v>153</v>
      </c>
      <c r="B179" s="335">
        <v>0</v>
      </c>
      <c r="C179" s="336"/>
    </row>
    <row r="180" spans="1:3">
      <c r="A180" s="338" t="s">
        <v>252</v>
      </c>
      <c r="B180" s="335">
        <v>0</v>
      </c>
      <c r="C180" s="336"/>
    </row>
    <row r="181" spans="1:3">
      <c r="A181" s="337" t="s">
        <v>253</v>
      </c>
      <c r="B181" s="335">
        <f>SUM(B182:B187)</f>
        <v>19</v>
      </c>
      <c r="C181" s="336">
        <v>39.6</v>
      </c>
    </row>
    <row r="182" spans="1:3">
      <c r="A182" s="338" t="s">
        <v>144</v>
      </c>
      <c r="B182" s="335">
        <v>0</v>
      </c>
      <c r="C182" s="336"/>
    </row>
    <row r="183" spans="1:3">
      <c r="A183" s="338" t="s">
        <v>145</v>
      </c>
      <c r="B183" s="335">
        <v>0</v>
      </c>
      <c r="C183" s="336"/>
    </row>
    <row r="184" spans="1:3">
      <c r="A184" s="338" t="s">
        <v>146</v>
      </c>
      <c r="B184" s="335">
        <v>0</v>
      </c>
      <c r="C184" s="336"/>
    </row>
    <row r="185" spans="1:3">
      <c r="A185" s="338" t="s">
        <v>254</v>
      </c>
      <c r="B185" s="335">
        <v>4</v>
      </c>
      <c r="C185" s="336">
        <v>12.1</v>
      </c>
    </row>
    <row r="186" spans="1:3">
      <c r="A186" s="338" t="s">
        <v>153</v>
      </c>
      <c r="B186" s="335">
        <v>0</v>
      </c>
      <c r="C186" s="336"/>
    </row>
    <row r="187" spans="1:3">
      <c r="A187" s="338" t="s">
        <v>255</v>
      </c>
      <c r="B187" s="335">
        <v>15</v>
      </c>
      <c r="C187" s="336">
        <v>100</v>
      </c>
    </row>
    <row r="188" spans="1:3">
      <c r="A188" s="337" t="s">
        <v>256</v>
      </c>
      <c r="B188" s="335">
        <f>SUM(B189:B196)</f>
        <v>243</v>
      </c>
      <c r="C188" s="336">
        <v>90</v>
      </c>
    </row>
    <row r="189" spans="1:3">
      <c r="A189" s="338" t="s">
        <v>144</v>
      </c>
      <c r="B189" s="335">
        <v>233</v>
      </c>
      <c r="C189" s="336">
        <v>115.3</v>
      </c>
    </row>
    <row r="190" spans="1:3">
      <c r="A190" s="338" t="s">
        <v>145</v>
      </c>
      <c r="B190" s="335">
        <v>0</v>
      </c>
      <c r="C190" s="336"/>
    </row>
    <row r="191" spans="1:3">
      <c r="A191" s="338" t="s">
        <v>146</v>
      </c>
      <c r="B191" s="335">
        <v>0</v>
      </c>
      <c r="C191" s="336"/>
    </row>
    <row r="192" spans="1:3">
      <c r="A192" s="338" t="s">
        <v>257</v>
      </c>
      <c r="B192" s="335">
        <v>0</v>
      </c>
      <c r="C192" s="336"/>
    </row>
    <row r="193" spans="1:3">
      <c r="A193" s="338" t="s">
        <v>258</v>
      </c>
      <c r="B193" s="335">
        <v>3</v>
      </c>
      <c r="C193" s="336"/>
    </row>
    <row r="194" spans="1:3">
      <c r="A194" s="338" t="s">
        <v>259</v>
      </c>
      <c r="B194" s="335">
        <v>7</v>
      </c>
      <c r="C194" s="336">
        <v>24.1</v>
      </c>
    </row>
    <row r="195" spans="1:3">
      <c r="A195" s="338" t="s">
        <v>153</v>
      </c>
      <c r="B195" s="335">
        <v>0</v>
      </c>
      <c r="C195" s="336"/>
    </row>
    <row r="196" spans="1:3">
      <c r="A196" s="338" t="s">
        <v>260</v>
      </c>
      <c r="B196" s="335">
        <v>0</v>
      </c>
      <c r="C196" s="336">
        <v>0</v>
      </c>
    </row>
    <row r="197" spans="1:3">
      <c r="A197" s="337" t="s">
        <v>261</v>
      </c>
      <c r="B197" s="335">
        <f>SUM(B198:B202)</f>
        <v>139</v>
      </c>
      <c r="C197" s="336">
        <v>100.7</v>
      </c>
    </row>
    <row r="198" spans="1:3">
      <c r="A198" s="338" t="s">
        <v>144</v>
      </c>
      <c r="B198" s="335">
        <v>74</v>
      </c>
      <c r="C198" s="336">
        <v>104.2</v>
      </c>
    </row>
    <row r="199" spans="1:3">
      <c r="A199" s="338" t="s">
        <v>145</v>
      </c>
      <c r="B199" s="335">
        <v>0</v>
      </c>
      <c r="C199" s="336"/>
    </row>
    <row r="200" spans="1:3">
      <c r="A200" s="338" t="s">
        <v>146</v>
      </c>
      <c r="B200" s="335">
        <v>0</v>
      </c>
      <c r="C200" s="336"/>
    </row>
    <row r="201" spans="1:3">
      <c r="A201" s="338" t="s">
        <v>262</v>
      </c>
      <c r="B201" s="335">
        <v>65</v>
      </c>
      <c r="C201" s="336">
        <v>114</v>
      </c>
    </row>
    <row r="202" spans="1:3">
      <c r="A202" s="338" t="s">
        <v>263</v>
      </c>
      <c r="B202" s="335">
        <v>0</v>
      </c>
      <c r="C202" s="336">
        <v>0</v>
      </c>
    </row>
    <row r="203" spans="1:3">
      <c r="A203" s="337" t="s">
        <v>264</v>
      </c>
      <c r="B203" s="335">
        <f>SUM(B204:B209)</f>
        <v>68</v>
      </c>
      <c r="C203" s="336">
        <v>158.1</v>
      </c>
    </row>
    <row r="204" spans="1:3">
      <c r="A204" s="338" t="s">
        <v>144</v>
      </c>
      <c r="B204" s="335">
        <v>58</v>
      </c>
      <c r="C204" s="336">
        <v>145</v>
      </c>
    </row>
    <row r="205" spans="1:3">
      <c r="A205" s="338" t="s">
        <v>145</v>
      </c>
      <c r="B205" s="335">
        <v>0</v>
      </c>
      <c r="C205" s="336"/>
    </row>
    <row r="206" spans="1:3">
      <c r="A206" s="338" t="s">
        <v>146</v>
      </c>
      <c r="B206" s="335">
        <v>0</v>
      </c>
      <c r="C206" s="336"/>
    </row>
    <row r="207" spans="1:3">
      <c r="A207" s="338" t="s">
        <v>158</v>
      </c>
      <c r="B207" s="335">
        <v>0</v>
      </c>
      <c r="C207" s="336"/>
    </row>
    <row r="208" spans="1:3">
      <c r="A208" s="338" t="s">
        <v>153</v>
      </c>
      <c r="B208" s="335">
        <v>0</v>
      </c>
      <c r="C208" s="336"/>
    </row>
    <row r="209" spans="1:3">
      <c r="A209" s="338" t="s">
        <v>265</v>
      </c>
      <c r="B209" s="335">
        <v>10</v>
      </c>
      <c r="C209" s="336">
        <v>333.3</v>
      </c>
    </row>
    <row r="210" spans="1:3">
      <c r="A210" s="337" t="s">
        <v>266</v>
      </c>
      <c r="B210" s="335">
        <f>SUM(B211:B217)</f>
        <v>591</v>
      </c>
      <c r="C210" s="336">
        <v>110.7</v>
      </c>
    </row>
    <row r="211" spans="1:3">
      <c r="A211" s="338" t="s">
        <v>144</v>
      </c>
      <c r="B211" s="335">
        <v>434</v>
      </c>
      <c r="C211" s="336">
        <v>137.8</v>
      </c>
    </row>
    <row r="212" spans="1:3">
      <c r="A212" s="338" t="s">
        <v>145</v>
      </c>
      <c r="B212" s="335">
        <v>3</v>
      </c>
      <c r="C212" s="336">
        <v>150</v>
      </c>
    </row>
    <row r="213" spans="1:3">
      <c r="A213" s="338" t="s">
        <v>146</v>
      </c>
      <c r="B213" s="335">
        <v>0</v>
      </c>
      <c r="C213" s="336"/>
    </row>
    <row r="214" spans="1:3">
      <c r="A214" s="338" t="s">
        <v>267</v>
      </c>
      <c r="B214" s="335">
        <v>0</v>
      </c>
      <c r="C214" s="336"/>
    </row>
    <row r="215" spans="1:3">
      <c r="A215" s="338" t="s">
        <v>268</v>
      </c>
      <c r="B215" s="335">
        <v>0</v>
      </c>
      <c r="C215" s="336"/>
    </row>
    <row r="216" spans="1:3">
      <c r="A216" s="338" t="s">
        <v>153</v>
      </c>
      <c r="B216" s="335">
        <v>40</v>
      </c>
      <c r="C216" s="336">
        <v>125</v>
      </c>
    </row>
    <row r="217" spans="1:3">
      <c r="A217" s="338" t="s">
        <v>269</v>
      </c>
      <c r="B217" s="335">
        <v>114</v>
      </c>
      <c r="C217" s="336">
        <v>61.6</v>
      </c>
    </row>
    <row r="218" spans="1:3">
      <c r="A218" s="337" t="s">
        <v>270</v>
      </c>
      <c r="B218" s="335">
        <f>SUM(B219:B224)</f>
        <v>2632</v>
      </c>
      <c r="C218" s="336">
        <v>116.6</v>
      </c>
    </row>
    <row r="219" spans="1:3">
      <c r="A219" s="338" t="s">
        <v>144</v>
      </c>
      <c r="B219" s="335">
        <v>939</v>
      </c>
      <c r="C219" s="336">
        <v>84.7</v>
      </c>
    </row>
    <row r="220" spans="1:3">
      <c r="A220" s="338" t="s">
        <v>145</v>
      </c>
      <c r="B220" s="335">
        <v>0</v>
      </c>
      <c r="C220" s="336"/>
    </row>
    <row r="221" spans="1:3">
      <c r="A221" s="338" t="s">
        <v>146</v>
      </c>
      <c r="B221" s="335">
        <v>1107</v>
      </c>
      <c r="C221" s="336">
        <v>111.5</v>
      </c>
    </row>
    <row r="222" spans="1:3">
      <c r="A222" s="338" t="s">
        <v>271</v>
      </c>
      <c r="B222" s="335">
        <v>32</v>
      </c>
      <c r="C222" s="336">
        <v>97</v>
      </c>
    </row>
    <row r="223" spans="1:3">
      <c r="A223" s="338" t="s">
        <v>153</v>
      </c>
      <c r="B223" s="335">
        <v>0</v>
      </c>
      <c r="C223" s="336"/>
    </row>
    <row r="224" spans="1:3">
      <c r="A224" s="338" t="s">
        <v>272</v>
      </c>
      <c r="B224" s="335">
        <v>554</v>
      </c>
      <c r="C224" s="336">
        <v>450.4</v>
      </c>
    </row>
    <row r="225" spans="1:3">
      <c r="A225" s="337" t="s">
        <v>273</v>
      </c>
      <c r="B225" s="335">
        <f>SUM(B226:B230)</f>
        <v>468</v>
      </c>
      <c r="C225" s="336">
        <v>120.9</v>
      </c>
    </row>
    <row r="226" spans="1:3">
      <c r="A226" s="338" t="s">
        <v>144</v>
      </c>
      <c r="B226" s="335">
        <v>465</v>
      </c>
      <c r="C226" s="336">
        <v>124</v>
      </c>
    </row>
    <row r="227" spans="1:3">
      <c r="A227" s="338" t="s">
        <v>145</v>
      </c>
      <c r="B227" s="335">
        <v>0</v>
      </c>
      <c r="C227" s="336">
        <v>0</v>
      </c>
    </row>
    <row r="228" spans="1:3">
      <c r="A228" s="338" t="s">
        <v>146</v>
      </c>
      <c r="B228" s="335">
        <v>0</v>
      </c>
      <c r="C228" s="336"/>
    </row>
    <row r="229" spans="1:3">
      <c r="A229" s="338" t="s">
        <v>153</v>
      </c>
      <c r="B229" s="335">
        <v>0</v>
      </c>
      <c r="C229" s="336"/>
    </row>
    <row r="230" spans="1:3">
      <c r="A230" s="338" t="s">
        <v>274</v>
      </c>
      <c r="B230" s="335">
        <v>3</v>
      </c>
      <c r="C230" s="336">
        <v>100</v>
      </c>
    </row>
    <row r="231" spans="1:3">
      <c r="A231" s="337" t="s">
        <v>275</v>
      </c>
      <c r="B231" s="335">
        <f>SUM(B232:B236)</f>
        <v>460</v>
      </c>
      <c r="C231" s="336">
        <v>133.7</v>
      </c>
    </row>
    <row r="232" spans="1:3">
      <c r="A232" s="338" t="s">
        <v>144</v>
      </c>
      <c r="B232" s="335">
        <v>204</v>
      </c>
      <c r="C232" s="336">
        <v>105.7</v>
      </c>
    </row>
    <row r="233" spans="1:3">
      <c r="A233" s="338" t="s">
        <v>145</v>
      </c>
      <c r="B233" s="335">
        <v>0</v>
      </c>
      <c r="C233" s="336">
        <v>0</v>
      </c>
    </row>
    <row r="234" spans="1:3">
      <c r="A234" s="338" t="s">
        <v>146</v>
      </c>
      <c r="B234" s="335">
        <v>40</v>
      </c>
      <c r="C234" s="336"/>
    </row>
    <row r="235" spans="1:3">
      <c r="A235" s="338" t="s">
        <v>153</v>
      </c>
      <c r="B235" s="335">
        <v>0</v>
      </c>
      <c r="C235" s="336"/>
    </row>
    <row r="236" spans="1:3">
      <c r="A236" s="338" t="s">
        <v>276</v>
      </c>
      <c r="B236" s="335">
        <v>216</v>
      </c>
      <c r="C236" s="336">
        <v>168.8</v>
      </c>
    </row>
    <row r="237" spans="1:3">
      <c r="A237" s="337" t="s">
        <v>277</v>
      </c>
      <c r="B237" s="335">
        <f>SUM(B238:B242)</f>
        <v>201</v>
      </c>
      <c r="C237" s="336">
        <v>124.8</v>
      </c>
    </row>
    <row r="238" spans="1:3">
      <c r="A238" s="338" t="s">
        <v>144</v>
      </c>
      <c r="B238" s="335">
        <v>169</v>
      </c>
      <c r="C238" s="336">
        <v>117.4</v>
      </c>
    </row>
    <row r="239" spans="1:3">
      <c r="A239" s="338" t="s">
        <v>145</v>
      </c>
      <c r="B239" s="335">
        <v>10</v>
      </c>
      <c r="C239" s="336"/>
    </row>
    <row r="240" spans="1:3">
      <c r="A240" s="338" t="s">
        <v>146</v>
      </c>
      <c r="B240" s="335">
        <v>0</v>
      </c>
      <c r="C240" s="336"/>
    </row>
    <row r="241" spans="1:3">
      <c r="A241" s="338" t="s">
        <v>153</v>
      </c>
      <c r="B241" s="335">
        <v>18</v>
      </c>
      <c r="C241" s="336">
        <v>105.9</v>
      </c>
    </row>
    <row r="242" spans="1:3">
      <c r="A242" s="338" t="s">
        <v>278</v>
      </c>
      <c r="B242" s="335">
        <v>4</v>
      </c>
      <c r="C242" s="336"/>
    </row>
    <row r="243" spans="1:3">
      <c r="A243" s="337" t="s">
        <v>279</v>
      </c>
      <c r="B243" s="335">
        <f>SUM(B244:B248)</f>
        <v>0</v>
      </c>
      <c r="C243" s="336"/>
    </row>
    <row r="244" spans="1:3">
      <c r="A244" s="338" t="s">
        <v>144</v>
      </c>
      <c r="B244" s="335">
        <v>0</v>
      </c>
      <c r="C244" s="336"/>
    </row>
    <row r="245" spans="1:3">
      <c r="A245" s="338" t="s">
        <v>145</v>
      </c>
      <c r="B245" s="335">
        <v>0</v>
      </c>
      <c r="C245" s="336"/>
    </row>
    <row r="246" spans="1:3">
      <c r="A246" s="338" t="s">
        <v>146</v>
      </c>
      <c r="B246" s="335">
        <v>0</v>
      </c>
      <c r="C246" s="336"/>
    </row>
    <row r="247" spans="1:3">
      <c r="A247" s="338" t="s">
        <v>153</v>
      </c>
      <c r="B247" s="335">
        <v>0</v>
      </c>
      <c r="C247" s="336"/>
    </row>
    <row r="248" spans="1:3">
      <c r="A248" s="338" t="s">
        <v>280</v>
      </c>
      <c r="B248" s="335">
        <v>0</v>
      </c>
      <c r="C248" s="336"/>
    </row>
    <row r="249" spans="1:3">
      <c r="A249" s="337" t="s">
        <v>281</v>
      </c>
      <c r="B249" s="335">
        <f>SUM(B250:B254)</f>
        <v>446</v>
      </c>
      <c r="C249" s="336">
        <v>117.1</v>
      </c>
    </row>
    <row r="250" spans="1:3">
      <c r="A250" s="338" t="s">
        <v>144</v>
      </c>
      <c r="B250" s="335">
        <v>360</v>
      </c>
      <c r="C250" s="336">
        <v>114.6</v>
      </c>
    </row>
    <row r="251" spans="1:3">
      <c r="A251" s="338" t="s">
        <v>145</v>
      </c>
      <c r="B251" s="335">
        <v>0</v>
      </c>
      <c r="C251" s="336"/>
    </row>
    <row r="252" spans="1:3">
      <c r="A252" s="338" t="s">
        <v>146</v>
      </c>
      <c r="B252" s="335">
        <v>0</v>
      </c>
      <c r="C252" s="336"/>
    </row>
    <row r="253" spans="1:3">
      <c r="A253" s="338" t="s">
        <v>153</v>
      </c>
      <c r="B253" s="335">
        <v>0</v>
      </c>
      <c r="C253" s="336"/>
    </row>
    <row r="254" spans="1:3">
      <c r="A254" s="338" t="s">
        <v>282</v>
      </c>
      <c r="B254" s="335">
        <v>86</v>
      </c>
      <c r="C254" s="336">
        <v>128.4</v>
      </c>
    </row>
    <row r="255" spans="1:3">
      <c r="A255" s="337" t="s">
        <v>283</v>
      </c>
      <c r="B255" s="335">
        <f>SUM(B256:B257)</f>
        <v>150</v>
      </c>
      <c r="C255" s="336">
        <v>267.9</v>
      </c>
    </row>
    <row r="256" spans="1:3">
      <c r="A256" s="338" t="s">
        <v>284</v>
      </c>
      <c r="B256" s="335">
        <v>0</v>
      </c>
      <c r="C256" s="336"/>
    </row>
    <row r="257" spans="1:3">
      <c r="A257" s="338" t="s">
        <v>285</v>
      </c>
      <c r="B257" s="335">
        <v>150</v>
      </c>
      <c r="C257" s="336">
        <v>267.9</v>
      </c>
    </row>
    <row r="258" spans="1:3">
      <c r="A258" s="337" t="s">
        <v>286</v>
      </c>
      <c r="B258" s="335">
        <f>SUM(B259,B266,B269,B276,B282,B286,B288,B293)</f>
        <v>0</v>
      </c>
      <c r="C258" s="336"/>
    </row>
    <row r="259" spans="1:3">
      <c r="A259" s="337" t="s">
        <v>287</v>
      </c>
      <c r="B259" s="335">
        <f>SUM(B260:B265)</f>
        <v>0</v>
      </c>
      <c r="C259" s="336"/>
    </row>
    <row r="260" spans="1:3">
      <c r="A260" s="338" t="s">
        <v>144</v>
      </c>
      <c r="B260" s="335">
        <v>0</v>
      </c>
      <c r="C260" s="336"/>
    </row>
    <row r="261" spans="1:3">
      <c r="A261" s="338" t="s">
        <v>145</v>
      </c>
      <c r="B261" s="335">
        <v>0</v>
      </c>
      <c r="C261" s="336"/>
    </row>
    <row r="262" spans="1:3">
      <c r="A262" s="338" t="s">
        <v>146</v>
      </c>
      <c r="B262" s="335">
        <v>0</v>
      </c>
      <c r="C262" s="336"/>
    </row>
    <row r="263" spans="1:3">
      <c r="A263" s="338" t="s">
        <v>271</v>
      </c>
      <c r="B263" s="335">
        <v>0</v>
      </c>
      <c r="C263" s="336"/>
    </row>
    <row r="264" spans="1:3">
      <c r="A264" s="338" t="s">
        <v>153</v>
      </c>
      <c r="B264" s="335">
        <v>0</v>
      </c>
      <c r="C264" s="336"/>
    </row>
    <row r="265" spans="1:3">
      <c r="A265" s="338" t="s">
        <v>288</v>
      </c>
      <c r="B265" s="335">
        <v>0</v>
      </c>
      <c r="C265" s="336"/>
    </row>
    <row r="266" spans="1:3">
      <c r="A266" s="337" t="s">
        <v>289</v>
      </c>
      <c r="B266" s="335">
        <f>SUM(B267:B268)</f>
        <v>0</v>
      </c>
      <c r="C266" s="336"/>
    </row>
    <row r="267" spans="1:3">
      <c r="A267" s="338" t="s">
        <v>290</v>
      </c>
      <c r="B267" s="335">
        <v>0</v>
      </c>
      <c r="C267" s="336"/>
    </row>
    <row r="268" spans="1:3">
      <c r="A268" s="338" t="s">
        <v>291</v>
      </c>
      <c r="B268" s="335">
        <v>0</v>
      </c>
      <c r="C268" s="336"/>
    </row>
    <row r="269" spans="1:3">
      <c r="A269" s="337" t="s">
        <v>292</v>
      </c>
      <c r="B269" s="335">
        <f>SUM(B270:B275)</f>
        <v>0</v>
      </c>
      <c r="C269" s="336"/>
    </row>
    <row r="270" spans="1:3">
      <c r="A270" s="338" t="s">
        <v>293</v>
      </c>
      <c r="B270" s="335">
        <v>0</v>
      </c>
      <c r="C270" s="336"/>
    </row>
    <row r="271" spans="1:3">
      <c r="A271" s="338" t="s">
        <v>294</v>
      </c>
      <c r="B271" s="335">
        <v>0</v>
      </c>
      <c r="C271" s="336"/>
    </row>
    <row r="272" spans="1:3">
      <c r="A272" s="338" t="s">
        <v>295</v>
      </c>
      <c r="B272" s="335">
        <v>0</v>
      </c>
      <c r="C272" s="336"/>
    </row>
    <row r="273" spans="1:3">
      <c r="A273" s="338" t="s">
        <v>296</v>
      </c>
      <c r="B273" s="335">
        <v>0</v>
      </c>
      <c r="C273" s="336"/>
    </row>
    <row r="274" spans="1:3">
      <c r="A274" s="338" t="s">
        <v>297</v>
      </c>
      <c r="B274" s="335">
        <v>0</v>
      </c>
      <c r="C274" s="336"/>
    </row>
    <row r="275" spans="1:3">
      <c r="A275" s="338" t="s">
        <v>298</v>
      </c>
      <c r="B275" s="335">
        <v>0</v>
      </c>
      <c r="C275" s="336"/>
    </row>
    <row r="276" spans="1:3">
      <c r="A276" s="337" t="s">
        <v>299</v>
      </c>
      <c r="B276" s="335">
        <f>SUM(B277:B281)</f>
        <v>0</v>
      </c>
      <c r="C276" s="336"/>
    </row>
    <row r="277" spans="1:3">
      <c r="A277" s="338" t="s">
        <v>300</v>
      </c>
      <c r="B277" s="335">
        <v>0</v>
      </c>
      <c r="C277" s="336"/>
    </row>
    <row r="278" spans="1:3">
      <c r="A278" s="338" t="s">
        <v>301</v>
      </c>
      <c r="B278" s="335">
        <v>0</v>
      </c>
      <c r="C278" s="336"/>
    </row>
    <row r="279" spans="1:3">
      <c r="A279" s="338" t="s">
        <v>302</v>
      </c>
      <c r="B279" s="335">
        <v>0</v>
      </c>
      <c r="C279" s="336"/>
    </row>
    <row r="280" spans="1:3">
      <c r="A280" s="338" t="s">
        <v>303</v>
      </c>
      <c r="B280" s="335">
        <v>0</v>
      </c>
      <c r="C280" s="336"/>
    </row>
    <row r="281" spans="1:3">
      <c r="A281" s="338" t="s">
        <v>304</v>
      </c>
      <c r="B281" s="335">
        <v>0</v>
      </c>
      <c r="C281" s="336"/>
    </row>
    <row r="282" spans="1:3">
      <c r="A282" s="337" t="s">
        <v>305</v>
      </c>
      <c r="B282" s="335">
        <f>SUM(B283:B285)</f>
        <v>0</v>
      </c>
      <c r="C282" s="336"/>
    </row>
    <row r="283" spans="1:3">
      <c r="A283" s="338" t="s">
        <v>306</v>
      </c>
      <c r="B283" s="335">
        <v>0</v>
      </c>
      <c r="C283" s="336"/>
    </row>
    <row r="284" spans="1:3">
      <c r="A284" s="338" t="s">
        <v>307</v>
      </c>
      <c r="B284" s="335">
        <v>0</v>
      </c>
      <c r="C284" s="336"/>
    </row>
    <row r="285" spans="1:3">
      <c r="A285" s="338" t="s">
        <v>308</v>
      </c>
      <c r="B285" s="335">
        <v>0</v>
      </c>
      <c r="C285" s="336"/>
    </row>
    <row r="286" spans="1:3">
      <c r="A286" s="337" t="s">
        <v>309</v>
      </c>
      <c r="B286" s="335">
        <f>B287</f>
        <v>0</v>
      </c>
      <c r="C286" s="336"/>
    </row>
    <row r="287" spans="1:3">
      <c r="A287" s="338" t="s">
        <v>310</v>
      </c>
      <c r="B287" s="335">
        <v>0</v>
      </c>
      <c r="C287" s="336"/>
    </row>
    <row r="288" spans="1:3">
      <c r="A288" s="337" t="s">
        <v>311</v>
      </c>
      <c r="B288" s="335">
        <f>SUM(B289:B292)</f>
        <v>0</v>
      </c>
      <c r="C288" s="336"/>
    </row>
    <row r="289" spans="1:3">
      <c r="A289" s="338" t="s">
        <v>312</v>
      </c>
      <c r="B289" s="335">
        <v>0</v>
      </c>
      <c r="C289" s="336"/>
    </row>
    <row r="290" spans="1:3">
      <c r="A290" s="338" t="s">
        <v>313</v>
      </c>
      <c r="B290" s="335">
        <v>0</v>
      </c>
      <c r="C290" s="336"/>
    </row>
    <row r="291" spans="1:3">
      <c r="A291" s="338" t="s">
        <v>314</v>
      </c>
      <c r="B291" s="335">
        <v>0</v>
      </c>
      <c r="C291" s="336"/>
    </row>
    <row r="292" spans="1:3">
      <c r="A292" s="338" t="s">
        <v>315</v>
      </c>
      <c r="B292" s="335">
        <v>0</v>
      </c>
      <c r="C292" s="336"/>
    </row>
    <row r="293" spans="1:3">
      <c r="A293" s="337" t="s">
        <v>316</v>
      </c>
      <c r="B293" s="335">
        <f t="shared" ref="B293:B298" si="0">B294</f>
        <v>0</v>
      </c>
      <c r="C293" s="336"/>
    </row>
    <row r="294" spans="1:3">
      <c r="A294" s="338" t="s">
        <v>317</v>
      </c>
      <c r="B294" s="335">
        <v>0</v>
      </c>
      <c r="C294" s="336"/>
    </row>
    <row r="295" spans="1:3">
      <c r="A295" s="337" t="s">
        <v>318</v>
      </c>
      <c r="B295" s="335">
        <f>SUM(B296,B298,B300,B302,B311)</f>
        <v>602</v>
      </c>
      <c r="C295" s="336">
        <v>128.6</v>
      </c>
    </row>
    <row r="296" s="16" customFormat="1" spans="1:3">
      <c r="A296" s="337" t="s">
        <v>319</v>
      </c>
      <c r="B296" s="335">
        <f t="shared" si="0"/>
        <v>0</v>
      </c>
      <c r="C296" s="336"/>
    </row>
    <row r="297" spans="1:3">
      <c r="A297" s="338" t="s">
        <v>320</v>
      </c>
      <c r="B297" s="335">
        <v>0</v>
      </c>
      <c r="C297" s="336"/>
    </row>
    <row r="298" spans="1:3">
      <c r="A298" s="337" t="s">
        <v>321</v>
      </c>
      <c r="B298" s="335">
        <f t="shared" si="0"/>
        <v>0</v>
      </c>
      <c r="C298" s="336"/>
    </row>
    <row r="299" spans="1:3">
      <c r="A299" s="338" t="s">
        <v>322</v>
      </c>
      <c r="B299" s="335">
        <v>0</v>
      </c>
      <c r="C299" s="336"/>
    </row>
    <row r="300" spans="1:3">
      <c r="A300" s="337" t="s">
        <v>323</v>
      </c>
      <c r="B300" s="335">
        <f>B301</f>
        <v>0</v>
      </c>
      <c r="C300" s="336"/>
    </row>
    <row r="301" spans="1:3">
      <c r="A301" s="338" t="s">
        <v>324</v>
      </c>
      <c r="B301" s="335">
        <v>0</v>
      </c>
      <c r="C301" s="336"/>
    </row>
    <row r="302" spans="1:3">
      <c r="A302" s="337" t="s">
        <v>325</v>
      </c>
      <c r="B302" s="335">
        <f>SUM(B303:B310)</f>
        <v>547</v>
      </c>
      <c r="C302" s="336">
        <v>170.9</v>
      </c>
    </row>
    <row r="303" spans="1:3">
      <c r="A303" s="338" t="s">
        <v>326</v>
      </c>
      <c r="B303" s="335">
        <v>32</v>
      </c>
      <c r="C303" s="336">
        <v>72.7</v>
      </c>
    </row>
    <row r="304" spans="1:3">
      <c r="A304" s="338" t="s">
        <v>327</v>
      </c>
      <c r="B304" s="335">
        <v>0</v>
      </c>
      <c r="C304" s="336"/>
    </row>
    <row r="305" spans="1:3">
      <c r="A305" s="338" t="s">
        <v>328</v>
      </c>
      <c r="B305" s="335">
        <v>302</v>
      </c>
      <c r="C305" s="336">
        <v>2745.5</v>
      </c>
    </row>
    <row r="306" spans="1:3">
      <c r="A306" s="338" t="s">
        <v>329</v>
      </c>
      <c r="B306" s="335">
        <v>0</v>
      </c>
      <c r="C306" s="336"/>
    </row>
    <row r="307" spans="1:3">
      <c r="A307" s="338" t="s">
        <v>330</v>
      </c>
      <c r="B307" s="335">
        <v>5</v>
      </c>
      <c r="C307" s="336">
        <v>100</v>
      </c>
    </row>
    <row r="308" spans="1:3">
      <c r="A308" s="338" t="s">
        <v>331</v>
      </c>
      <c r="B308" s="335">
        <v>0</v>
      </c>
      <c r="C308" s="336"/>
    </row>
    <row r="309" spans="1:3">
      <c r="A309" s="338" t="s">
        <v>332</v>
      </c>
      <c r="B309" s="335">
        <v>208</v>
      </c>
      <c r="C309" s="336">
        <v>80</v>
      </c>
    </row>
    <row r="310" spans="1:3">
      <c r="A310" s="338" t="s">
        <v>333</v>
      </c>
      <c r="B310" s="335">
        <v>0</v>
      </c>
      <c r="C310" s="336"/>
    </row>
    <row r="311" spans="1:3">
      <c r="A311" s="337" t="s">
        <v>334</v>
      </c>
      <c r="B311" s="335">
        <f>B312</f>
        <v>55</v>
      </c>
      <c r="C311" s="336">
        <v>37.2</v>
      </c>
    </row>
    <row r="312" spans="1:3">
      <c r="A312" s="338" t="s">
        <v>335</v>
      </c>
      <c r="B312" s="335">
        <v>55</v>
      </c>
      <c r="C312" s="336">
        <v>37.2</v>
      </c>
    </row>
    <row r="313" spans="1:3">
      <c r="A313" s="337" t="s">
        <v>336</v>
      </c>
      <c r="B313" s="335">
        <f>SUM(B314,B324,B346,B353,B365,B374,B388,B397,B406,B414,B422,B431)</f>
        <v>12079</v>
      </c>
      <c r="C313" s="336">
        <v>93.6</v>
      </c>
    </row>
    <row r="314" s="16" customFormat="1" spans="1:3">
      <c r="A314" s="337" t="s">
        <v>337</v>
      </c>
      <c r="B314" s="335">
        <f>SUM(B315:B323)</f>
        <v>863</v>
      </c>
      <c r="C314" s="336">
        <v>132</v>
      </c>
    </row>
    <row r="315" spans="1:3">
      <c r="A315" s="338" t="s">
        <v>338</v>
      </c>
      <c r="B315" s="335">
        <v>37</v>
      </c>
      <c r="C315" s="336">
        <v>27.6</v>
      </c>
    </row>
    <row r="316" spans="1:3">
      <c r="A316" s="338" t="s">
        <v>339</v>
      </c>
      <c r="B316" s="335">
        <v>0</v>
      </c>
      <c r="C316" s="336"/>
    </row>
    <row r="317" spans="1:3">
      <c r="A317" s="338" t="s">
        <v>340</v>
      </c>
      <c r="B317" s="335">
        <v>826</v>
      </c>
      <c r="C317" s="336">
        <v>158.8</v>
      </c>
    </row>
    <row r="318" spans="1:3">
      <c r="A318" s="338" t="s">
        <v>341</v>
      </c>
      <c r="B318" s="335">
        <v>0</v>
      </c>
      <c r="C318" s="336"/>
    </row>
    <row r="319" spans="1:3">
      <c r="A319" s="338" t="s">
        <v>342</v>
      </c>
      <c r="B319" s="335">
        <v>0</v>
      </c>
      <c r="C319" s="336"/>
    </row>
    <row r="320" spans="1:3">
      <c r="A320" s="338" t="s">
        <v>343</v>
      </c>
      <c r="B320" s="335">
        <v>0</v>
      </c>
      <c r="C320" s="336"/>
    </row>
    <row r="321" spans="1:3">
      <c r="A321" s="338" t="s">
        <v>344</v>
      </c>
      <c r="B321" s="335">
        <v>0</v>
      </c>
      <c r="C321" s="336"/>
    </row>
    <row r="322" spans="1:3">
      <c r="A322" s="338" t="s">
        <v>345</v>
      </c>
      <c r="B322" s="335">
        <v>0</v>
      </c>
      <c r="C322" s="336"/>
    </row>
    <row r="323" spans="1:3">
      <c r="A323" s="338" t="s">
        <v>346</v>
      </c>
      <c r="B323" s="335">
        <v>0</v>
      </c>
      <c r="C323" s="336"/>
    </row>
    <row r="324" spans="1:3">
      <c r="A324" s="337" t="s">
        <v>347</v>
      </c>
      <c r="B324" s="335">
        <f>SUM(B325:B345)</f>
        <v>8989</v>
      </c>
      <c r="C324" s="336">
        <v>117.7</v>
      </c>
    </row>
    <row r="325" spans="1:3">
      <c r="A325" s="338" t="s">
        <v>144</v>
      </c>
      <c r="B325" s="335">
        <v>5531</v>
      </c>
      <c r="C325" s="336">
        <v>111.5</v>
      </c>
    </row>
    <row r="326" spans="1:3">
      <c r="A326" s="338" t="s">
        <v>145</v>
      </c>
      <c r="B326" s="335">
        <v>0</v>
      </c>
      <c r="C326" s="336"/>
    </row>
    <row r="327" spans="1:3">
      <c r="A327" s="338" t="s">
        <v>146</v>
      </c>
      <c r="B327" s="335">
        <v>0</v>
      </c>
      <c r="C327" s="336"/>
    </row>
    <row r="328" spans="1:3">
      <c r="A328" s="338" t="s">
        <v>348</v>
      </c>
      <c r="B328" s="335">
        <v>54</v>
      </c>
      <c r="C328" s="336">
        <v>110.2</v>
      </c>
    </row>
    <row r="329" spans="1:3">
      <c r="A329" s="338" t="s">
        <v>349</v>
      </c>
      <c r="B329" s="335">
        <v>0</v>
      </c>
      <c r="C329" s="336"/>
    </row>
    <row r="330" spans="1:3">
      <c r="A330" s="338" t="s">
        <v>350</v>
      </c>
      <c r="B330" s="335">
        <v>0</v>
      </c>
      <c r="C330" s="336"/>
    </row>
    <row r="331" spans="1:3">
      <c r="A331" s="338" t="s">
        <v>351</v>
      </c>
      <c r="B331" s="335">
        <v>0</v>
      </c>
      <c r="C331" s="336"/>
    </row>
    <row r="332" spans="1:3">
      <c r="A332" s="338" t="s">
        <v>352</v>
      </c>
      <c r="B332" s="335">
        <v>0</v>
      </c>
      <c r="C332" s="336"/>
    </row>
    <row r="333" spans="1:3">
      <c r="A333" s="338" t="s">
        <v>353</v>
      </c>
      <c r="B333" s="335">
        <v>0</v>
      </c>
      <c r="C333" s="336"/>
    </row>
    <row r="334" spans="1:3">
      <c r="A334" s="338" t="s">
        <v>354</v>
      </c>
      <c r="B334" s="335">
        <v>0</v>
      </c>
      <c r="C334" s="336"/>
    </row>
    <row r="335" spans="1:3">
      <c r="A335" s="338" t="s">
        <v>355</v>
      </c>
      <c r="B335" s="335">
        <v>161</v>
      </c>
      <c r="C335" s="336">
        <v>255.6</v>
      </c>
    </row>
    <row r="336" spans="1:3">
      <c r="A336" s="338" t="s">
        <v>356</v>
      </c>
      <c r="B336" s="335">
        <v>103</v>
      </c>
      <c r="C336" s="336">
        <v>56</v>
      </c>
    </row>
    <row r="337" spans="1:3">
      <c r="A337" s="338" t="s">
        <v>357</v>
      </c>
      <c r="B337" s="335">
        <v>3</v>
      </c>
      <c r="C337" s="336">
        <v>2.9</v>
      </c>
    </row>
    <row r="338" spans="1:3">
      <c r="A338" s="338" t="s">
        <v>358</v>
      </c>
      <c r="B338" s="335">
        <v>0</v>
      </c>
      <c r="C338" s="336"/>
    </row>
    <row r="339" spans="1:3">
      <c r="A339" s="338" t="s">
        <v>359</v>
      </c>
      <c r="B339" s="335">
        <v>32</v>
      </c>
      <c r="C339" s="336">
        <v>80</v>
      </c>
    </row>
    <row r="340" spans="1:3">
      <c r="A340" s="338" t="s">
        <v>360</v>
      </c>
      <c r="B340" s="335">
        <v>0</v>
      </c>
      <c r="C340" s="336"/>
    </row>
    <row r="341" spans="1:3">
      <c r="A341" s="338" t="s">
        <v>361</v>
      </c>
      <c r="B341" s="335">
        <v>666</v>
      </c>
      <c r="C341" s="336">
        <v>142.6</v>
      </c>
    </row>
    <row r="342" spans="1:3">
      <c r="A342" s="338" t="s">
        <v>362</v>
      </c>
      <c r="B342" s="335">
        <v>0</v>
      </c>
      <c r="C342" s="336"/>
    </row>
    <row r="343" spans="1:3">
      <c r="A343" s="338" t="s">
        <v>187</v>
      </c>
      <c r="B343" s="335">
        <v>190</v>
      </c>
      <c r="C343" s="336">
        <v>218.4</v>
      </c>
    </row>
    <row r="344" spans="1:3">
      <c r="A344" s="338" t="s">
        <v>153</v>
      </c>
      <c r="B344" s="335">
        <v>0</v>
      </c>
      <c r="C344" s="336"/>
    </row>
    <row r="345" spans="1:3">
      <c r="A345" s="338" t="s">
        <v>363</v>
      </c>
      <c r="B345" s="335">
        <v>2249</v>
      </c>
      <c r="C345" s="336">
        <v>133.6</v>
      </c>
    </row>
    <row r="346" spans="1:3">
      <c r="A346" s="337" t="s">
        <v>364</v>
      </c>
      <c r="B346" s="335">
        <f>SUM(B347:B352)</f>
        <v>0</v>
      </c>
      <c r="C346" s="336"/>
    </row>
    <row r="347" spans="1:3">
      <c r="A347" s="338" t="s">
        <v>144</v>
      </c>
      <c r="B347" s="335">
        <v>0</v>
      </c>
      <c r="C347" s="336"/>
    </row>
    <row r="348" spans="1:3">
      <c r="A348" s="338" t="s">
        <v>145</v>
      </c>
      <c r="B348" s="335">
        <v>0</v>
      </c>
      <c r="C348" s="336"/>
    </row>
    <row r="349" spans="1:3">
      <c r="A349" s="338" t="s">
        <v>146</v>
      </c>
      <c r="B349" s="335">
        <v>0</v>
      </c>
      <c r="C349" s="336"/>
    </row>
    <row r="350" spans="1:3">
      <c r="A350" s="338" t="s">
        <v>365</v>
      </c>
      <c r="B350" s="335">
        <v>0</v>
      </c>
      <c r="C350" s="336"/>
    </row>
    <row r="351" spans="1:3">
      <c r="A351" s="338" t="s">
        <v>153</v>
      </c>
      <c r="B351" s="335">
        <v>0</v>
      </c>
      <c r="C351" s="336"/>
    </row>
    <row r="352" spans="1:3">
      <c r="A352" s="338" t="s">
        <v>366</v>
      </c>
      <c r="B352" s="335">
        <v>0</v>
      </c>
      <c r="C352" s="336"/>
    </row>
    <row r="353" spans="1:3">
      <c r="A353" s="337" t="s">
        <v>367</v>
      </c>
      <c r="B353" s="335">
        <f>SUM(B354:B364)</f>
        <v>280</v>
      </c>
      <c r="C353" s="336">
        <v>19.2</v>
      </c>
    </row>
    <row r="354" spans="1:3">
      <c r="A354" s="338" t="s">
        <v>144</v>
      </c>
      <c r="B354" s="335">
        <v>249</v>
      </c>
      <c r="C354" s="336">
        <v>21.5</v>
      </c>
    </row>
    <row r="355" spans="1:3">
      <c r="A355" s="338" t="s">
        <v>145</v>
      </c>
      <c r="B355" s="335">
        <v>0</v>
      </c>
      <c r="C355" s="336"/>
    </row>
    <row r="356" spans="1:3">
      <c r="A356" s="338" t="s">
        <v>146</v>
      </c>
      <c r="B356" s="335">
        <v>0</v>
      </c>
      <c r="C356" s="336"/>
    </row>
    <row r="357" spans="1:3">
      <c r="A357" s="338" t="s">
        <v>368</v>
      </c>
      <c r="B357" s="335">
        <v>0</v>
      </c>
      <c r="C357" s="336"/>
    </row>
    <row r="358" spans="1:3">
      <c r="A358" s="338" t="s">
        <v>369</v>
      </c>
      <c r="B358" s="335">
        <v>0</v>
      </c>
      <c r="C358" s="336"/>
    </row>
    <row r="359" spans="1:3">
      <c r="A359" s="338" t="s">
        <v>370</v>
      </c>
      <c r="B359" s="335">
        <v>0</v>
      </c>
      <c r="C359" s="336"/>
    </row>
    <row r="360" spans="1:3">
      <c r="A360" s="338" t="s">
        <v>371</v>
      </c>
      <c r="B360" s="335">
        <v>0</v>
      </c>
      <c r="C360" s="336"/>
    </row>
    <row r="361" spans="1:3">
      <c r="A361" s="338" t="s">
        <v>372</v>
      </c>
      <c r="B361" s="335">
        <v>0</v>
      </c>
      <c r="C361" s="336"/>
    </row>
    <row r="362" spans="1:3">
      <c r="A362" s="338" t="s">
        <v>373</v>
      </c>
      <c r="B362" s="335">
        <v>0</v>
      </c>
      <c r="C362" s="336"/>
    </row>
    <row r="363" spans="1:3">
      <c r="A363" s="338" t="s">
        <v>153</v>
      </c>
      <c r="B363" s="335">
        <v>0</v>
      </c>
      <c r="C363" s="336"/>
    </row>
    <row r="364" spans="1:3">
      <c r="A364" s="338" t="s">
        <v>374</v>
      </c>
      <c r="B364" s="335">
        <v>31</v>
      </c>
      <c r="C364" s="336">
        <v>10.4</v>
      </c>
    </row>
    <row r="365" spans="1:3">
      <c r="A365" s="337" t="s">
        <v>375</v>
      </c>
      <c r="B365" s="335">
        <f>SUM(B366:B373)</f>
        <v>384</v>
      </c>
      <c r="C365" s="336">
        <v>21.8</v>
      </c>
    </row>
    <row r="366" spans="1:3">
      <c r="A366" s="338" t="s">
        <v>144</v>
      </c>
      <c r="B366" s="335">
        <v>336</v>
      </c>
      <c r="C366" s="336">
        <v>25.1</v>
      </c>
    </row>
    <row r="367" spans="1:3">
      <c r="A367" s="338" t="s">
        <v>145</v>
      </c>
      <c r="B367" s="335">
        <v>0</v>
      </c>
      <c r="C367" s="336"/>
    </row>
    <row r="368" spans="1:3">
      <c r="A368" s="338" t="s">
        <v>146</v>
      </c>
      <c r="B368" s="335">
        <v>0</v>
      </c>
      <c r="C368" s="336"/>
    </row>
    <row r="369" spans="1:3">
      <c r="A369" s="338" t="s">
        <v>376</v>
      </c>
      <c r="B369" s="335">
        <v>0</v>
      </c>
      <c r="C369" s="336"/>
    </row>
    <row r="370" spans="1:3">
      <c r="A370" s="338" t="s">
        <v>377</v>
      </c>
      <c r="B370" s="335">
        <v>0</v>
      </c>
      <c r="C370" s="336"/>
    </row>
    <row r="371" spans="1:3">
      <c r="A371" s="338" t="s">
        <v>378</v>
      </c>
      <c r="B371" s="335">
        <v>0</v>
      </c>
      <c r="C371" s="336"/>
    </row>
    <row r="372" spans="1:3">
      <c r="A372" s="338" t="s">
        <v>153</v>
      </c>
      <c r="B372" s="335">
        <v>0</v>
      </c>
      <c r="C372" s="336"/>
    </row>
    <row r="373" spans="1:3">
      <c r="A373" s="338" t="s">
        <v>379</v>
      </c>
      <c r="B373" s="335">
        <v>48</v>
      </c>
      <c r="C373" s="336">
        <v>11.4</v>
      </c>
    </row>
    <row r="374" spans="1:3">
      <c r="A374" s="337" t="s">
        <v>380</v>
      </c>
      <c r="B374" s="335">
        <f>SUM(B375:B387)</f>
        <v>1320</v>
      </c>
      <c r="C374" s="336">
        <v>116.9</v>
      </c>
    </row>
    <row r="375" spans="1:3">
      <c r="A375" s="338" t="s">
        <v>144</v>
      </c>
      <c r="B375" s="335">
        <v>908</v>
      </c>
      <c r="C375" s="336">
        <v>130.5</v>
      </c>
    </row>
    <row r="376" spans="1:3">
      <c r="A376" s="338" t="s">
        <v>145</v>
      </c>
      <c r="B376" s="335">
        <v>0</v>
      </c>
      <c r="C376" s="336"/>
    </row>
    <row r="377" spans="1:3">
      <c r="A377" s="338" t="s">
        <v>146</v>
      </c>
      <c r="B377" s="335">
        <v>0</v>
      </c>
      <c r="C377" s="336"/>
    </row>
    <row r="378" spans="1:3">
      <c r="A378" s="338" t="s">
        <v>381</v>
      </c>
      <c r="B378" s="335">
        <v>151</v>
      </c>
      <c r="C378" s="336">
        <v>158.9</v>
      </c>
    </row>
    <row r="379" spans="1:3">
      <c r="A379" s="338" t="s">
        <v>382</v>
      </c>
      <c r="B379" s="335">
        <v>15</v>
      </c>
      <c r="C379" s="336">
        <v>100</v>
      </c>
    </row>
    <row r="380" spans="1:3">
      <c r="A380" s="338" t="s">
        <v>383</v>
      </c>
      <c r="B380" s="335">
        <v>78</v>
      </c>
      <c r="C380" s="336">
        <v>325</v>
      </c>
    </row>
    <row r="381" spans="1:3">
      <c r="A381" s="338" t="s">
        <v>384</v>
      </c>
      <c r="B381" s="335">
        <v>44</v>
      </c>
      <c r="C381" s="336">
        <v>122.2</v>
      </c>
    </row>
    <row r="382" spans="1:3">
      <c r="A382" s="338" t="s">
        <v>385</v>
      </c>
      <c r="B382" s="335">
        <v>0</v>
      </c>
      <c r="C382" s="336"/>
    </row>
    <row r="383" spans="1:3">
      <c r="A383" s="338" t="s">
        <v>386</v>
      </c>
      <c r="B383" s="335">
        <v>0</v>
      </c>
      <c r="C383" s="336"/>
    </row>
    <row r="384" spans="1:3">
      <c r="A384" s="338" t="s">
        <v>387</v>
      </c>
      <c r="B384" s="335">
        <v>14</v>
      </c>
      <c r="C384" s="336">
        <v>116.7</v>
      </c>
    </row>
    <row r="385" spans="1:3">
      <c r="A385" s="338" t="s">
        <v>388</v>
      </c>
      <c r="B385" s="335">
        <v>0</v>
      </c>
      <c r="C385" s="336"/>
    </row>
    <row r="386" spans="1:3">
      <c r="A386" s="338" t="s">
        <v>153</v>
      </c>
      <c r="B386" s="335">
        <v>74</v>
      </c>
      <c r="C386" s="336">
        <v>101.4</v>
      </c>
    </row>
    <row r="387" spans="1:3">
      <c r="A387" s="338" t="s">
        <v>389</v>
      </c>
      <c r="B387" s="335">
        <v>36</v>
      </c>
      <c r="C387" s="336">
        <v>20.2</v>
      </c>
    </row>
    <row r="388" spans="1:3">
      <c r="A388" s="337" t="s">
        <v>390</v>
      </c>
      <c r="B388" s="335">
        <f>SUM(B389:B396)</f>
        <v>0</v>
      </c>
      <c r="C388" s="336"/>
    </row>
    <row r="389" spans="1:3">
      <c r="A389" s="338" t="s">
        <v>144</v>
      </c>
      <c r="B389" s="335">
        <v>0</v>
      </c>
      <c r="C389" s="336"/>
    </row>
    <row r="390" spans="1:3">
      <c r="A390" s="338" t="s">
        <v>145</v>
      </c>
      <c r="B390" s="335">
        <v>0</v>
      </c>
      <c r="C390" s="336"/>
    </row>
    <row r="391" spans="1:3">
      <c r="A391" s="338" t="s">
        <v>146</v>
      </c>
      <c r="B391" s="335">
        <v>0</v>
      </c>
      <c r="C391" s="336"/>
    </row>
    <row r="392" spans="1:3">
      <c r="A392" s="338" t="s">
        <v>391</v>
      </c>
      <c r="B392" s="335">
        <v>0</v>
      </c>
      <c r="C392" s="336"/>
    </row>
    <row r="393" spans="1:3">
      <c r="A393" s="338" t="s">
        <v>392</v>
      </c>
      <c r="B393" s="335">
        <v>0</v>
      </c>
      <c r="C393" s="336"/>
    </row>
    <row r="394" spans="1:3">
      <c r="A394" s="338" t="s">
        <v>393</v>
      </c>
      <c r="B394" s="335">
        <v>0</v>
      </c>
      <c r="C394" s="336"/>
    </row>
    <row r="395" spans="1:3">
      <c r="A395" s="338" t="s">
        <v>153</v>
      </c>
      <c r="B395" s="335">
        <v>0</v>
      </c>
      <c r="C395" s="336"/>
    </row>
    <row r="396" spans="1:3">
      <c r="A396" s="338" t="s">
        <v>394</v>
      </c>
      <c r="B396" s="335">
        <v>0</v>
      </c>
      <c r="C396" s="336"/>
    </row>
    <row r="397" spans="1:3">
      <c r="A397" s="337" t="s">
        <v>395</v>
      </c>
      <c r="B397" s="335">
        <f>SUM(B398:B405)</f>
        <v>0</v>
      </c>
      <c r="C397" s="336"/>
    </row>
    <row r="398" spans="1:3">
      <c r="A398" s="338" t="s">
        <v>144</v>
      </c>
      <c r="B398" s="335">
        <v>0</v>
      </c>
      <c r="C398" s="336"/>
    </row>
    <row r="399" spans="1:3">
      <c r="A399" s="338" t="s">
        <v>145</v>
      </c>
      <c r="B399" s="335">
        <v>0</v>
      </c>
      <c r="C399" s="336"/>
    </row>
    <row r="400" spans="1:3">
      <c r="A400" s="338" t="s">
        <v>146</v>
      </c>
      <c r="B400" s="335">
        <v>0</v>
      </c>
      <c r="C400" s="336"/>
    </row>
    <row r="401" spans="1:3">
      <c r="A401" s="338" t="s">
        <v>396</v>
      </c>
      <c r="B401" s="335">
        <v>0</v>
      </c>
      <c r="C401" s="336"/>
    </row>
    <row r="402" spans="1:3">
      <c r="A402" s="338" t="s">
        <v>397</v>
      </c>
      <c r="B402" s="335">
        <v>0</v>
      </c>
      <c r="C402" s="336"/>
    </row>
    <row r="403" spans="1:3">
      <c r="A403" s="338" t="s">
        <v>398</v>
      </c>
      <c r="B403" s="335">
        <v>0</v>
      </c>
      <c r="C403" s="336"/>
    </row>
    <row r="404" spans="1:3">
      <c r="A404" s="338" t="s">
        <v>153</v>
      </c>
      <c r="B404" s="335">
        <v>0</v>
      </c>
      <c r="C404" s="336"/>
    </row>
    <row r="405" spans="1:3">
      <c r="A405" s="338" t="s">
        <v>399</v>
      </c>
      <c r="B405" s="335">
        <v>0</v>
      </c>
      <c r="C405" s="336"/>
    </row>
    <row r="406" spans="1:3">
      <c r="A406" s="337" t="s">
        <v>400</v>
      </c>
      <c r="B406" s="335">
        <f>SUM(B407:B413)</f>
        <v>0</v>
      </c>
      <c r="C406" s="336"/>
    </row>
    <row r="407" spans="1:3">
      <c r="A407" s="338" t="s">
        <v>144</v>
      </c>
      <c r="B407" s="335">
        <v>0</v>
      </c>
      <c r="C407" s="336"/>
    </row>
    <row r="408" spans="1:3">
      <c r="A408" s="338" t="s">
        <v>145</v>
      </c>
      <c r="B408" s="335">
        <v>0</v>
      </c>
      <c r="C408" s="336"/>
    </row>
    <row r="409" spans="1:3">
      <c r="A409" s="338" t="s">
        <v>146</v>
      </c>
      <c r="B409" s="335">
        <v>0</v>
      </c>
      <c r="C409" s="336"/>
    </row>
    <row r="410" spans="1:3">
      <c r="A410" s="338" t="s">
        <v>401</v>
      </c>
      <c r="B410" s="335">
        <v>0</v>
      </c>
      <c r="C410" s="336"/>
    </row>
    <row r="411" spans="1:3">
      <c r="A411" s="338" t="s">
        <v>402</v>
      </c>
      <c r="B411" s="335">
        <v>0</v>
      </c>
      <c r="C411" s="336"/>
    </row>
    <row r="412" spans="1:3">
      <c r="A412" s="338" t="s">
        <v>153</v>
      </c>
      <c r="B412" s="335">
        <v>0</v>
      </c>
      <c r="C412" s="336"/>
    </row>
    <row r="413" spans="1:3">
      <c r="A413" s="338" t="s">
        <v>403</v>
      </c>
      <c r="B413" s="335">
        <v>0</v>
      </c>
      <c r="C413" s="336"/>
    </row>
    <row r="414" spans="1:3">
      <c r="A414" s="337" t="s">
        <v>404</v>
      </c>
      <c r="B414" s="335">
        <f>SUM(B415:B421)</f>
        <v>0</v>
      </c>
      <c r="C414" s="336"/>
    </row>
    <row r="415" spans="1:3">
      <c r="A415" s="338" t="s">
        <v>144</v>
      </c>
      <c r="B415" s="335">
        <v>0</v>
      </c>
      <c r="C415" s="336"/>
    </row>
    <row r="416" spans="1:3">
      <c r="A416" s="338" t="s">
        <v>145</v>
      </c>
      <c r="B416" s="335">
        <v>0</v>
      </c>
      <c r="C416" s="336"/>
    </row>
    <row r="417" spans="1:3">
      <c r="A417" s="338" t="s">
        <v>405</v>
      </c>
      <c r="B417" s="335">
        <v>0</v>
      </c>
      <c r="C417" s="336"/>
    </row>
    <row r="418" spans="1:3">
      <c r="A418" s="338" t="s">
        <v>406</v>
      </c>
      <c r="B418" s="335">
        <v>0</v>
      </c>
      <c r="C418" s="336"/>
    </row>
    <row r="419" spans="1:3">
      <c r="A419" s="338" t="s">
        <v>407</v>
      </c>
      <c r="B419" s="335">
        <v>0</v>
      </c>
      <c r="C419" s="336"/>
    </row>
    <row r="420" spans="1:3">
      <c r="A420" s="338" t="s">
        <v>360</v>
      </c>
      <c r="B420" s="335">
        <v>0</v>
      </c>
      <c r="C420" s="336"/>
    </row>
    <row r="421" spans="1:3">
      <c r="A421" s="338" t="s">
        <v>408</v>
      </c>
      <c r="B421" s="335">
        <v>0</v>
      </c>
      <c r="C421" s="336"/>
    </row>
    <row r="422" spans="1:3">
      <c r="A422" s="337" t="s">
        <v>409</v>
      </c>
      <c r="B422" s="335">
        <f>SUM(B423:B430)</f>
        <v>0</v>
      </c>
      <c r="C422" s="336"/>
    </row>
    <row r="423" spans="1:3">
      <c r="A423" s="338" t="s">
        <v>410</v>
      </c>
      <c r="B423" s="335">
        <v>0</v>
      </c>
      <c r="C423" s="336"/>
    </row>
    <row r="424" spans="1:3">
      <c r="A424" s="338" t="s">
        <v>144</v>
      </c>
      <c r="B424" s="335">
        <v>0</v>
      </c>
      <c r="C424" s="336"/>
    </row>
    <row r="425" spans="1:3">
      <c r="A425" s="338" t="s">
        <v>411</v>
      </c>
      <c r="B425" s="335">
        <v>0</v>
      </c>
      <c r="C425" s="336"/>
    </row>
    <row r="426" spans="1:3">
      <c r="A426" s="338" t="s">
        <v>412</v>
      </c>
      <c r="B426" s="335">
        <v>0</v>
      </c>
      <c r="C426" s="336"/>
    </row>
    <row r="427" spans="1:3">
      <c r="A427" s="338" t="s">
        <v>413</v>
      </c>
      <c r="B427" s="335">
        <v>0</v>
      </c>
      <c r="C427" s="336"/>
    </row>
    <row r="428" spans="1:3">
      <c r="A428" s="338" t="s">
        <v>414</v>
      </c>
      <c r="B428" s="335">
        <v>0</v>
      </c>
      <c r="C428" s="336"/>
    </row>
    <row r="429" spans="1:3">
      <c r="A429" s="338" t="s">
        <v>415</v>
      </c>
      <c r="B429" s="335">
        <v>0</v>
      </c>
      <c r="C429" s="336"/>
    </row>
    <row r="430" spans="1:3">
      <c r="A430" s="338" t="s">
        <v>416</v>
      </c>
      <c r="B430" s="335">
        <v>0</v>
      </c>
      <c r="C430" s="336"/>
    </row>
    <row r="431" spans="1:3">
      <c r="A431" s="337" t="s">
        <v>417</v>
      </c>
      <c r="B431" s="335">
        <f>B432+B433</f>
        <v>243</v>
      </c>
      <c r="C431" s="336">
        <v>91.4</v>
      </c>
    </row>
    <row r="432" spans="1:3">
      <c r="A432" s="338" t="s">
        <v>418</v>
      </c>
      <c r="B432" s="335">
        <v>243</v>
      </c>
      <c r="C432" s="336">
        <v>91.4</v>
      </c>
    </row>
    <row r="433" spans="1:3">
      <c r="A433" s="338" t="s">
        <v>419</v>
      </c>
      <c r="B433" s="335">
        <v>0</v>
      </c>
      <c r="C433" s="336"/>
    </row>
    <row r="434" spans="1:3">
      <c r="A434" s="337" t="s">
        <v>420</v>
      </c>
      <c r="B434" s="335">
        <f>SUM(B435,B440,B449,B456,B462,B466,B470,B474,B480,B487)</f>
        <v>55504</v>
      </c>
      <c r="C434" s="336">
        <v>109.6</v>
      </c>
    </row>
    <row r="435" s="16" customFormat="1" spans="1:3">
      <c r="A435" s="337" t="s">
        <v>421</v>
      </c>
      <c r="B435" s="335">
        <f>SUM(B436:B439)</f>
        <v>550</v>
      </c>
      <c r="C435" s="336">
        <v>110.7</v>
      </c>
    </row>
    <row r="436" spans="1:3">
      <c r="A436" s="338" t="s">
        <v>144</v>
      </c>
      <c r="B436" s="335">
        <v>225</v>
      </c>
      <c r="C436" s="336">
        <v>184.4</v>
      </c>
    </row>
    <row r="437" spans="1:3">
      <c r="A437" s="338" t="s">
        <v>145</v>
      </c>
      <c r="B437" s="335">
        <v>0</v>
      </c>
      <c r="C437" s="336"/>
    </row>
    <row r="438" spans="1:3">
      <c r="A438" s="338" t="s">
        <v>146</v>
      </c>
      <c r="B438" s="335">
        <v>0</v>
      </c>
      <c r="C438" s="336"/>
    </row>
    <row r="439" spans="1:3">
      <c r="A439" s="338" t="s">
        <v>422</v>
      </c>
      <c r="B439" s="335">
        <v>325</v>
      </c>
      <c r="C439" s="336">
        <v>86.7</v>
      </c>
    </row>
    <row r="440" spans="1:3">
      <c r="A440" s="337" t="s">
        <v>423</v>
      </c>
      <c r="B440" s="335">
        <f>SUM(B441:B448)</f>
        <v>47557</v>
      </c>
      <c r="C440" s="336">
        <v>106.9</v>
      </c>
    </row>
    <row r="441" spans="1:3">
      <c r="A441" s="338" t="s">
        <v>424</v>
      </c>
      <c r="B441" s="335">
        <v>4080</v>
      </c>
      <c r="C441" s="336">
        <v>146.9</v>
      </c>
    </row>
    <row r="442" spans="1:3">
      <c r="A442" s="338" t="s">
        <v>425</v>
      </c>
      <c r="B442" s="335">
        <v>20356</v>
      </c>
      <c r="C442" s="336">
        <v>118.9</v>
      </c>
    </row>
    <row r="443" spans="1:3">
      <c r="A443" s="338" t="s">
        <v>426</v>
      </c>
      <c r="B443" s="335">
        <v>12436</v>
      </c>
      <c r="C443" s="336">
        <v>91.3</v>
      </c>
    </row>
    <row r="444" spans="1:3">
      <c r="A444" s="338" t="s">
        <v>427</v>
      </c>
      <c r="B444" s="335">
        <v>5570</v>
      </c>
      <c r="C444" s="336">
        <v>118.5</v>
      </c>
    </row>
    <row r="445" spans="1:3">
      <c r="A445" s="338" t="s">
        <v>428</v>
      </c>
      <c r="B445" s="335">
        <v>0</v>
      </c>
      <c r="C445" s="336">
        <v>0</v>
      </c>
    </row>
    <row r="446" spans="1:3">
      <c r="A446" s="338" t="s">
        <v>429</v>
      </c>
      <c r="B446" s="335">
        <v>0</v>
      </c>
      <c r="C446" s="336"/>
    </row>
    <row r="447" spans="1:3">
      <c r="A447" s="338" t="s">
        <v>430</v>
      </c>
      <c r="B447" s="335">
        <v>0</v>
      </c>
      <c r="C447" s="336"/>
    </row>
    <row r="448" spans="1:3">
      <c r="A448" s="338" t="s">
        <v>431</v>
      </c>
      <c r="B448" s="335">
        <v>5115</v>
      </c>
      <c r="C448" s="336">
        <v>81.2</v>
      </c>
    </row>
    <row r="449" spans="1:3">
      <c r="A449" s="337" t="s">
        <v>432</v>
      </c>
      <c r="B449" s="335">
        <f>SUM(B450:B455)</f>
        <v>1554</v>
      </c>
      <c r="C449" s="336">
        <v>93.2</v>
      </c>
    </row>
    <row r="450" spans="1:3">
      <c r="A450" s="338" t="s">
        <v>433</v>
      </c>
      <c r="B450" s="335">
        <v>0</v>
      </c>
      <c r="C450" s="336"/>
    </row>
    <row r="451" spans="1:3">
      <c r="A451" s="338" t="s">
        <v>434</v>
      </c>
      <c r="B451" s="335">
        <v>1554</v>
      </c>
      <c r="C451" s="336">
        <v>96.8</v>
      </c>
    </row>
    <row r="452" spans="1:3">
      <c r="A452" s="338" t="s">
        <v>435</v>
      </c>
      <c r="B452" s="335">
        <v>0</v>
      </c>
      <c r="C452" s="336">
        <v>0</v>
      </c>
    </row>
    <row r="453" spans="1:3">
      <c r="A453" s="338" t="s">
        <v>436</v>
      </c>
      <c r="B453" s="335">
        <v>0</v>
      </c>
      <c r="C453" s="336"/>
    </row>
    <row r="454" spans="1:3">
      <c r="A454" s="338" t="s">
        <v>437</v>
      </c>
      <c r="B454" s="335">
        <v>0</v>
      </c>
      <c r="C454" s="336"/>
    </row>
    <row r="455" spans="1:3">
      <c r="A455" s="338" t="s">
        <v>438</v>
      </c>
      <c r="B455" s="335">
        <v>0</v>
      </c>
      <c r="C455" s="336">
        <v>0</v>
      </c>
    </row>
    <row r="456" spans="1:3">
      <c r="A456" s="337" t="s">
        <v>439</v>
      </c>
      <c r="B456" s="335">
        <f>SUM(B457:B461)</f>
        <v>195</v>
      </c>
      <c r="C456" s="336">
        <v>116.1</v>
      </c>
    </row>
    <row r="457" spans="1:3">
      <c r="A457" s="338" t="s">
        <v>440</v>
      </c>
      <c r="B457" s="335">
        <v>0</v>
      </c>
      <c r="C457" s="336"/>
    </row>
    <row r="458" spans="1:3">
      <c r="A458" s="338" t="s">
        <v>441</v>
      </c>
      <c r="B458" s="335">
        <v>0</v>
      </c>
      <c r="C458" s="336"/>
    </row>
    <row r="459" spans="1:3">
      <c r="A459" s="338" t="s">
        <v>442</v>
      </c>
      <c r="B459" s="335">
        <v>0</v>
      </c>
      <c r="C459" s="336"/>
    </row>
    <row r="460" spans="1:3">
      <c r="A460" s="338" t="s">
        <v>443</v>
      </c>
      <c r="B460" s="335">
        <v>195</v>
      </c>
      <c r="C460" s="336">
        <v>116.1</v>
      </c>
    </row>
    <row r="461" spans="1:3">
      <c r="A461" s="338" t="s">
        <v>444</v>
      </c>
      <c r="B461" s="335">
        <v>0</v>
      </c>
      <c r="C461" s="336"/>
    </row>
    <row r="462" spans="1:3">
      <c r="A462" s="337" t="s">
        <v>445</v>
      </c>
      <c r="B462" s="335">
        <f>SUM(B463:B465)</f>
        <v>0</v>
      </c>
      <c r="C462" s="336"/>
    </row>
    <row r="463" spans="1:3">
      <c r="A463" s="338" t="s">
        <v>446</v>
      </c>
      <c r="B463" s="335">
        <v>0</v>
      </c>
      <c r="C463" s="336"/>
    </row>
    <row r="464" spans="1:3">
      <c r="A464" s="338" t="s">
        <v>447</v>
      </c>
      <c r="B464" s="335">
        <v>0</v>
      </c>
      <c r="C464" s="336"/>
    </row>
    <row r="465" spans="1:3">
      <c r="A465" s="338" t="s">
        <v>448</v>
      </c>
      <c r="B465" s="335">
        <v>0</v>
      </c>
      <c r="C465" s="336"/>
    </row>
    <row r="466" spans="1:3">
      <c r="A466" s="337" t="s">
        <v>449</v>
      </c>
      <c r="B466" s="335">
        <f>SUM(B467:B469)</f>
        <v>0</v>
      </c>
      <c r="C466" s="336"/>
    </row>
    <row r="467" spans="1:3">
      <c r="A467" s="338" t="s">
        <v>450</v>
      </c>
      <c r="B467" s="335">
        <v>0</v>
      </c>
      <c r="C467" s="336"/>
    </row>
    <row r="468" spans="1:3">
      <c r="A468" s="338" t="s">
        <v>451</v>
      </c>
      <c r="B468" s="335">
        <v>0</v>
      </c>
      <c r="C468" s="336"/>
    </row>
    <row r="469" spans="1:3">
      <c r="A469" s="338" t="s">
        <v>452</v>
      </c>
      <c r="B469" s="335">
        <v>0</v>
      </c>
      <c r="C469" s="336"/>
    </row>
    <row r="470" spans="1:3">
      <c r="A470" s="337" t="s">
        <v>453</v>
      </c>
      <c r="B470" s="335">
        <f>SUM(B471:B473)</f>
        <v>145</v>
      </c>
      <c r="C470" s="336"/>
    </row>
    <row r="471" spans="1:3">
      <c r="A471" s="338" t="s">
        <v>454</v>
      </c>
      <c r="B471" s="335">
        <v>145</v>
      </c>
      <c r="C471" s="336"/>
    </row>
    <row r="472" spans="1:3">
      <c r="A472" s="338" t="s">
        <v>455</v>
      </c>
      <c r="B472" s="335">
        <v>0</v>
      </c>
      <c r="C472" s="336"/>
    </row>
    <row r="473" spans="1:3">
      <c r="A473" s="338" t="s">
        <v>456</v>
      </c>
      <c r="B473" s="335">
        <v>0</v>
      </c>
      <c r="C473" s="336"/>
    </row>
    <row r="474" spans="1:3">
      <c r="A474" s="337" t="s">
        <v>457</v>
      </c>
      <c r="B474" s="335">
        <f>SUM(B475:B479)</f>
        <v>678</v>
      </c>
      <c r="C474" s="336">
        <v>111.3</v>
      </c>
    </row>
    <row r="475" spans="1:3">
      <c r="A475" s="338" t="s">
        <v>458</v>
      </c>
      <c r="B475" s="335">
        <v>515</v>
      </c>
      <c r="C475" s="336">
        <v>113.2</v>
      </c>
    </row>
    <row r="476" spans="1:3">
      <c r="A476" s="338" t="s">
        <v>459</v>
      </c>
      <c r="B476" s="335">
        <v>163</v>
      </c>
      <c r="C476" s="336">
        <v>105.8</v>
      </c>
    </row>
    <row r="477" spans="1:3">
      <c r="A477" s="338" t="s">
        <v>460</v>
      </c>
      <c r="B477" s="335">
        <v>0</v>
      </c>
      <c r="C477" s="336"/>
    </row>
    <row r="478" spans="1:3">
      <c r="A478" s="338" t="s">
        <v>461</v>
      </c>
      <c r="B478" s="335">
        <v>0</v>
      </c>
      <c r="C478" s="336"/>
    </row>
    <row r="479" spans="1:3">
      <c r="A479" s="338" t="s">
        <v>462</v>
      </c>
      <c r="B479" s="335">
        <v>0</v>
      </c>
      <c r="C479" s="336"/>
    </row>
    <row r="480" spans="1:3">
      <c r="A480" s="337" t="s">
        <v>463</v>
      </c>
      <c r="B480" s="335">
        <f>SUM(B481:B486)</f>
        <v>2663</v>
      </c>
      <c r="C480" s="336">
        <v>107</v>
      </c>
    </row>
    <row r="481" spans="1:3">
      <c r="A481" s="338" t="s">
        <v>464</v>
      </c>
      <c r="B481" s="335">
        <v>1100</v>
      </c>
      <c r="C481" s="336"/>
    </row>
    <row r="482" spans="1:3">
      <c r="A482" s="338" t="s">
        <v>465</v>
      </c>
      <c r="B482" s="335">
        <v>563</v>
      </c>
      <c r="C482" s="336"/>
    </row>
    <row r="483" spans="1:3">
      <c r="A483" s="338" t="s">
        <v>466</v>
      </c>
      <c r="B483" s="335">
        <v>0</v>
      </c>
      <c r="C483" s="336">
        <v>0</v>
      </c>
    </row>
    <row r="484" spans="1:3">
      <c r="A484" s="338" t="s">
        <v>467</v>
      </c>
      <c r="B484" s="335">
        <v>0</v>
      </c>
      <c r="C484" s="336"/>
    </row>
    <row r="485" spans="1:3">
      <c r="A485" s="338" t="s">
        <v>468</v>
      </c>
      <c r="B485" s="335">
        <v>0</v>
      </c>
      <c r="C485" s="336"/>
    </row>
    <row r="486" spans="1:3">
      <c r="A486" s="338" t="s">
        <v>469</v>
      </c>
      <c r="B486" s="335">
        <v>1000</v>
      </c>
      <c r="C486" s="336">
        <v>40.6</v>
      </c>
    </row>
    <row r="487" spans="1:3">
      <c r="A487" s="337" t="s">
        <v>470</v>
      </c>
      <c r="B487" s="335">
        <f>B488</f>
        <v>2162</v>
      </c>
      <c r="C487" s="336">
        <v>308</v>
      </c>
    </row>
    <row r="488" spans="1:3">
      <c r="A488" s="338" t="s">
        <v>471</v>
      </c>
      <c r="B488" s="335">
        <v>2162</v>
      </c>
      <c r="C488" s="336">
        <v>308</v>
      </c>
    </row>
    <row r="489" spans="1:3">
      <c r="A489" s="337" t="s">
        <v>472</v>
      </c>
      <c r="B489" s="335">
        <f>SUM(B490,B495,B504,B510,B516,B521,B526,B533,B537,B540)</f>
        <v>889</v>
      </c>
      <c r="C489" s="336">
        <v>142.9</v>
      </c>
    </row>
    <row r="490" s="16" customFormat="1" spans="1:3">
      <c r="A490" s="337" t="s">
        <v>473</v>
      </c>
      <c r="B490" s="335">
        <f>SUM(B491:B494)</f>
        <v>208</v>
      </c>
      <c r="C490" s="336">
        <v>106.7</v>
      </c>
    </row>
    <row r="491" spans="1:3">
      <c r="A491" s="338" t="s">
        <v>144</v>
      </c>
      <c r="B491" s="335">
        <v>190</v>
      </c>
      <c r="C491" s="336">
        <v>106.7</v>
      </c>
    </row>
    <row r="492" spans="1:3">
      <c r="A492" s="338" t="s">
        <v>145</v>
      </c>
      <c r="B492" s="335">
        <v>0</v>
      </c>
      <c r="C492" s="336"/>
    </row>
    <row r="493" spans="1:3">
      <c r="A493" s="338" t="s">
        <v>146</v>
      </c>
      <c r="B493" s="335">
        <v>1</v>
      </c>
      <c r="C493" s="336"/>
    </row>
    <row r="494" spans="1:3">
      <c r="A494" s="338" t="s">
        <v>474</v>
      </c>
      <c r="B494" s="335">
        <v>17</v>
      </c>
      <c r="C494" s="336">
        <v>100</v>
      </c>
    </row>
    <row r="495" spans="1:3">
      <c r="A495" s="337" t="s">
        <v>475</v>
      </c>
      <c r="B495" s="335">
        <f>SUM(B496:B503)</f>
        <v>0</v>
      </c>
      <c r="C495" s="336"/>
    </row>
    <row r="496" spans="1:3">
      <c r="A496" s="338" t="s">
        <v>476</v>
      </c>
      <c r="B496" s="335">
        <v>0</v>
      </c>
      <c r="C496" s="336"/>
    </row>
    <row r="497" spans="1:3">
      <c r="A497" s="338" t="s">
        <v>477</v>
      </c>
      <c r="B497" s="335">
        <v>0</v>
      </c>
      <c r="C497" s="336"/>
    </row>
    <row r="498" spans="1:3">
      <c r="A498" s="338" t="s">
        <v>478</v>
      </c>
      <c r="B498" s="335">
        <v>0</v>
      </c>
      <c r="C498" s="336"/>
    </row>
    <row r="499" spans="1:3">
      <c r="A499" s="338" t="s">
        <v>479</v>
      </c>
      <c r="B499" s="335">
        <v>0</v>
      </c>
      <c r="C499" s="336"/>
    </row>
    <row r="500" spans="1:3">
      <c r="A500" s="338" t="s">
        <v>480</v>
      </c>
      <c r="B500" s="335">
        <v>0</v>
      </c>
      <c r="C500" s="336"/>
    </row>
    <row r="501" spans="1:3">
      <c r="A501" s="338" t="s">
        <v>481</v>
      </c>
      <c r="B501" s="335">
        <v>0</v>
      </c>
      <c r="C501" s="336"/>
    </row>
    <row r="502" spans="1:3">
      <c r="A502" s="338" t="s">
        <v>482</v>
      </c>
      <c r="B502" s="335">
        <v>0</v>
      </c>
      <c r="C502" s="336"/>
    </row>
    <row r="503" spans="1:3">
      <c r="A503" s="338" t="s">
        <v>483</v>
      </c>
      <c r="B503" s="335">
        <v>0</v>
      </c>
      <c r="C503" s="336"/>
    </row>
    <row r="504" spans="1:3">
      <c r="A504" s="337" t="s">
        <v>484</v>
      </c>
      <c r="B504" s="335">
        <f>SUM(B505:B509)</f>
        <v>0</v>
      </c>
      <c r="C504" s="336"/>
    </row>
    <row r="505" spans="1:3">
      <c r="A505" s="338" t="s">
        <v>476</v>
      </c>
      <c r="B505" s="335">
        <v>0</v>
      </c>
      <c r="C505" s="336"/>
    </row>
    <row r="506" spans="1:3">
      <c r="A506" s="338" t="s">
        <v>485</v>
      </c>
      <c r="B506" s="335">
        <v>0</v>
      </c>
      <c r="C506" s="336"/>
    </row>
    <row r="507" spans="1:3">
      <c r="A507" s="338" t="s">
        <v>486</v>
      </c>
      <c r="B507" s="335">
        <v>0</v>
      </c>
      <c r="C507" s="336"/>
    </row>
    <row r="508" spans="1:3">
      <c r="A508" s="338" t="s">
        <v>487</v>
      </c>
      <c r="B508" s="335">
        <v>0</v>
      </c>
      <c r="C508" s="336"/>
    </row>
    <row r="509" spans="1:3">
      <c r="A509" s="338" t="s">
        <v>488</v>
      </c>
      <c r="B509" s="335">
        <v>0</v>
      </c>
      <c r="C509" s="336"/>
    </row>
    <row r="510" spans="1:3">
      <c r="A510" s="337" t="s">
        <v>489</v>
      </c>
      <c r="B510" s="335">
        <f>SUM(B511:B515)</f>
        <v>110</v>
      </c>
      <c r="C510" s="336">
        <v>115.8</v>
      </c>
    </row>
    <row r="511" spans="1:3">
      <c r="A511" s="338" t="s">
        <v>476</v>
      </c>
      <c r="B511" s="335">
        <v>39</v>
      </c>
      <c r="C511" s="336">
        <v>111.4</v>
      </c>
    </row>
    <row r="512" spans="1:3">
      <c r="A512" s="338" t="s">
        <v>490</v>
      </c>
      <c r="B512" s="335">
        <v>40</v>
      </c>
      <c r="C512" s="336">
        <v>400</v>
      </c>
    </row>
    <row r="513" spans="1:3">
      <c r="A513" s="338" t="s">
        <v>491</v>
      </c>
      <c r="B513" s="335">
        <v>30</v>
      </c>
      <c r="C513" s="336">
        <v>60</v>
      </c>
    </row>
    <row r="514" spans="1:3">
      <c r="A514" s="338" t="s">
        <v>492</v>
      </c>
      <c r="B514" s="335">
        <v>1</v>
      </c>
      <c r="C514" s="336"/>
    </row>
    <row r="515" spans="1:3">
      <c r="A515" s="338" t="s">
        <v>493</v>
      </c>
      <c r="B515" s="335">
        <v>0</v>
      </c>
      <c r="C515" s="336"/>
    </row>
    <row r="516" spans="1:3">
      <c r="A516" s="337" t="s">
        <v>494</v>
      </c>
      <c r="B516" s="335">
        <f>SUM(B517:B520)</f>
        <v>0</v>
      </c>
      <c r="C516" s="336">
        <v>0</v>
      </c>
    </row>
    <row r="517" spans="1:3">
      <c r="A517" s="338" t="s">
        <v>476</v>
      </c>
      <c r="B517" s="335">
        <v>0</v>
      </c>
      <c r="C517" s="336"/>
    </row>
    <row r="518" spans="1:3">
      <c r="A518" s="338" t="s">
        <v>495</v>
      </c>
      <c r="B518" s="335">
        <v>0</v>
      </c>
      <c r="C518" s="336"/>
    </row>
    <row r="519" spans="1:3">
      <c r="A519" s="338" t="s">
        <v>496</v>
      </c>
      <c r="B519" s="335">
        <v>0</v>
      </c>
      <c r="C519" s="336">
        <v>0</v>
      </c>
    </row>
    <row r="520" spans="1:3">
      <c r="A520" s="338" t="s">
        <v>497</v>
      </c>
      <c r="B520" s="335">
        <v>0</v>
      </c>
      <c r="C520" s="336"/>
    </row>
    <row r="521" spans="1:3">
      <c r="A521" s="337" t="s">
        <v>498</v>
      </c>
      <c r="B521" s="335">
        <f>SUM(B522:B525)</f>
        <v>0</v>
      </c>
      <c r="C521" s="336">
        <v>0</v>
      </c>
    </row>
    <row r="522" spans="1:3">
      <c r="A522" s="338" t="s">
        <v>499</v>
      </c>
      <c r="B522" s="335">
        <v>0</v>
      </c>
      <c r="C522" s="336"/>
    </row>
    <row r="523" spans="1:3">
      <c r="A523" s="338" t="s">
        <v>500</v>
      </c>
      <c r="B523" s="335">
        <v>0</v>
      </c>
      <c r="C523" s="336">
        <v>0</v>
      </c>
    </row>
    <row r="524" spans="1:3">
      <c r="A524" s="338" t="s">
        <v>501</v>
      </c>
      <c r="B524" s="335">
        <v>0</v>
      </c>
      <c r="C524" s="336"/>
    </row>
    <row r="525" spans="1:3">
      <c r="A525" s="338" t="s">
        <v>502</v>
      </c>
      <c r="B525" s="335">
        <v>0</v>
      </c>
      <c r="C525" s="336"/>
    </row>
    <row r="526" spans="1:3">
      <c r="A526" s="337" t="s">
        <v>503</v>
      </c>
      <c r="B526" s="335">
        <f>SUM(B527:B532)</f>
        <v>99</v>
      </c>
      <c r="C526" s="336">
        <v>77.3</v>
      </c>
    </row>
    <row r="527" spans="1:3">
      <c r="A527" s="338" t="s">
        <v>476</v>
      </c>
      <c r="B527" s="335">
        <v>57</v>
      </c>
      <c r="C527" s="336">
        <v>109.6</v>
      </c>
    </row>
    <row r="528" spans="1:3">
      <c r="A528" s="338" t="s">
        <v>504</v>
      </c>
      <c r="B528" s="335">
        <v>5</v>
      </c>
      <c r="C528" s="336">
        <v>10.6</v>
      </c>
    </row>
    <row r="529" spans="1:3">
      <c r="A529" s="338" t="s">
        <v>505</v>
      </c>
      <c r="B529" s="335">
        <v>0</v>
      </c>
      <c r="C529" s="336"/>
    </row>
    <row r="530" spans="1:3">
      <c r="A530" s="338" t="s">
        <v>506</v>
      </c>
      <c r="B530" s="335">
        <v>0</v>
      </c>
      <c r="C530" s="336"/>
    </row>
    <row r="531" spans="1:3">
      <c r="A531" s="338" t="s">
        <v>507</v>
      </c>
      <c r="B531" s="335">
        <v>0</v>
      </c>
      <c r="C531" s="336"/>
    </row>
    <row r="532" spans="1:3">
      <c r="A532" s="338" t="s">
        <v>508</v>
      </c>
      <c r="B532" s="335">
        <v>37</v>
      </c>
      <c r="C532" s="336">
        <v>127.6</v>
      </c>
    </row>
    <row r="533" spans="1:3">
      <c r="A533" s="337" t="s">
        <v>509</v>
      </c>
      <c r="B533" s="335">
        <f>SUM(B534:B536)</f>
        <v>0</v>
      </c>
      <c r="C533" s="336"/>
    </row>
    <row r="534" spans="1:3">
      <c r="A534" s="338" t="s">
        <v>510</v>
      </c>
      <c r="B534" s="335">
        <v>0</v>
      </c>
      <c r="C534" s="336"/>
    </row>
    <row r="535" spans="1:3">
      <c r="A535" s="338" t="s">
        <v>511</v>
      </c>
      <c r="B535" s="335">
        <v>0</v>
      </c>
      <c r="C535" s="336"/>
    </row>
    <row r="536" spans="1:3">
      <c r="A536" s="338" t="s">
        <v>512</v>
      </c>
      <c r="B536" s="335">
        <v>0</v>
      </c>
      <c r="C536" s="336"/>
    </row>
    <row r="537" spans="1:3">
      <c r="A537" s="337" t="s">
        <v>513</v>
      </c>
      <c r="B537" s="335">
        <f>B538+B539</f>
        <v>0</v>
      </c>
      <c r="C537" s="336"/>
    </row>
    <row r="538" spans="1:3">
      <c r="A538" s="338" t="s">
        <v>514</v>
      </c>
      <c r="B538" s="335">
        <v>0</v>
      </c>
      <c r="C538" s="336"/>
    </row>
    <row r="539" spans="1:3">
      <c r="A539" s="338" t="s">
        <v>515</v>
      </c>
      <c r="B539" s="335">
        <v>0</v>
      </c>
      <c r="C539" s="336"/>
    </row>
    <row r="540" spans="1:3">
      <c r="A540" s="337" t="s">
        <v>516</v>
      </c>
      <c r="B540" s="335">
        <f>SUM(B541:B544)</f>
        <v>472</v>
      </c>
      <c r="C540" s="336">
        <v>266.7</v>
      </c>
    </row>
    <row r="541" spans="1:3">
      <c r="A541" s="338" t="s">
        <v>517</v>
      </c>
      <c r="B541" s="335">
        <v>22</v>
      </c>
      <c r="C541" s="336"/>
    </row>
    <row r="542" spans="1:3">
      <c r="A542" s="338" t="s">
        <v>518</v>
      </c>
      <c r="B542" s="335">
        <v>0</v>
      </c>
      <c r="C542" s="336"/>
    </row>
    <row r="543" spans="1:3">
      <c r="A543" s="338" t="s">
        <v>519</v>
      </c>
      <c r="B543" s="335">
        <v>0</v>
      </c>
      <c r="C543" s="336"/>
    </row>
    <row r="544" spans="1:3">
      <c r="A544" s="338" t="s">
        <v>520</v>
      </c>
      <c r="B544" s="335">
        <v>450</v>
      </c>
      <c r="C544" s="336">
        <v>254.2</v>
      </c>
    </row>
    <row r="545" spans="1:3">
      <c r="A545" s="337" t="s">
        <v>521</v>
      </c>
      <c r="B545" s="335">
        <f>SUM(B546,B560,B568,B579,B590)</f>
        <v>2795</v>
      </c>
      <c r="C545" s="336">
        <v>98.1</v>
      </c>
    </row>
    <row r="546" s="16" customFormat="1" spans="1:3">
      <c r="A546" s="337" t="s">
        <v>522</v>
      </c>
      <c r="B546" s="335">
        <f>SUM(B547:B559)</f>
        <v>985</v>
      </c>
      <c r="C546" s="336">
        <v>97.9</v>
      </c>
    </row>
    <row r="547" spans="1:3">
      <c r="A547" s="338" t="s">
        <v>144</v>
      </c>
      <c r="B547" s="335">
        <v>0</v>
      </c>
      <c r="C547" s="336"/>
    </row>
    <row r="548" spans="1:3">
      <c r="A548" s="338" t="s">
        <v>145</v>
      </c>
      <c r="B548" s="335">
        <v>0</v>
      </c>
      <c r="C548" s="336"/>
    </row>
    <row r="549" spans="1:3">
      <c r="A549" s="338" t="s">
        <v>146</v>
      </c>
      <c r="B549" s="335">
        <v>0</v>
      </c>
      <c r="C549" s="336"/>
    </row>
    <row r="550" spans="1:3">
      <c r="A550" s="338" t="s">
        <v>523</v>
      </c>
      <c r="B550" s="335">
        <v>101</v>
      </c>
      <c r="C550" s="336">
        <v>93.5</v>
      </c>
    </row>
    <row r="551" spans="1:3">
      <c r="A551" s="338" t="s">
        <v>524</v>
      </c>
      <c r="B551" s="335">
        <v>0</v>
      </c>
      <c r="C551" s="336"/>
    </row>
    <row r="552" spans="1:3">
      <c r="A552" s="338" t="s">
        <v>525</v>
      </c>
      <c r="B552" s="335">
        <v>5</v>
      </c>
      <c r="C552" s="336">
        <v>100</v>
      </c>
    </row>
    <row r="553" spans="1:3">
      <c r="A553" s="338" t="s">
        <v>526</v>
      </c>
      <c r="B553" s="335">
        <v>24</v>
      </c>
      <c r="C553" s="336">
        <v>114.3</v>
      </c>
    </row>
    <row r="554" spans="1:3">
      <c r="A554" s="338" t="s">
        <v>527</v>
      </c>
      <c r="B554" s="335">
        <v>0</v>
      </c>
      <c r="C554" s="336"/>
    </row>
    <row r="555" spans="1:3">
      <c r="A555" s="338" t="s">
        <v>528</v>
      </c>
      <c r="B555" s="335">
        <v>481</v>
      </c>
      <c r="C555" s="336">
        <v>111.6</v>
      </c>
    </row>
    <row r="556" spans="1:3">
      <c r="A556" s="338" t="s">
        <v>529</v>
      </c>
      <c r="B556" s="335">
        <v>0</v>
      </c>
      <c r="C556" s="336"/>
    </row>
    <row r="557" spans="1:3">
      <c r="A557" s="338" t="s">
        <v>530</v>
      </c>
      <c r="B557" s="335">
        <v>20</v>
      </c>
      <c r="C557" s="336"/>
    </row>
    <row r="558" spans="1:3">
      <c r="A558" s="338" t="s">
        <v>531</v>
      </c>
      <c r="B558" s="335">
        <v>66</v>
      </c>
      <c r="C558" s="336">
        <v>115.8</v>
      </c>
    </row>
    <row r="559" spans="1:3">
      <c r="A559" s="338" t="s">
        <v>532</v>
      </c>
      <c r="B559" s="335">
        <v>288</v>
      </c>
      <c r="C559" s="336">
        <v>75</v>
      </c>
    </row>
    <row r="560" spans="1:3">
      <c r="A560" s="337" t="s">
        <v>533</v>
      </c>
      <c r="B560" s="335">
        <f>SUM(B561:B567)</f>
        <v>195</v>
      </c>
      <c r="C560" s="336">
        <v>110.2</v>
      </c>
    </row>
    <row r="561" spans="1:3">
      <c r="A561" s="338" t="s">
        <v>144</v>
      </c>
      <c r="B561" s="335">
        <v>0</v>
      </c>
      <c r="C561" s="336"/>
    </row>
    <row r="562" spans="1:3">
      <c r="A562" s="338" t="s">
        <v>145</v>
      </c>
      <c r="B562" s="335">
        <v>0</v>
      </c>
      <c r="C562" s="336"/>
    </row>
    <row r="563" spans="1:3">
      <c r="A563" s="338" t="s">
        <v>146</v>
      </c>
      <c r="B563" s="335">
        <v>0</v>
      </c>
      <c r="C563" s="336"/>
    </row>
    <row r="564" spans="1:3">
      <c r="A564" s="338" t="s">
        <v>534</v>
      </c>
      <c r="B564" s="335">
        <v>90</v>
      </c>
      <c r="C564" s="336">
        <v>150</v>
      </c>
    </row>
    <row r="565" spans="1:3">
      <c r="A565" s="338" t="s">
        <v>535</v>
      </c>
      <c r="B565" s="335">
        <v>105</v>
      </c>
      <c r="C565" s="336">
        <v>89.7</v>
      </c>
    </row>
    <row r="566" spans="1:3">
      <c r="A566" s="338" t="s">
        <v>536</v>
      </c>
      <c r="B566" s="335">
        <v>0</v>
      </c>
      <c r="C566" s="336"/>
    </row>
    <row r="567" spans="1:3">
      <c r="A567" s="338" t="s">
        <v>537</v>
      </c>
      <c r="B567" s="335">
        <v>0</v>
      </c>
      <c r="C567" s="336"/>
    </row>
    <row r="568" spans="1:3">
      <c r="A568" s="337" t="s">
        <v>538</v>
      </c>
      <c r="B568" s="335">
        <f>SUM(B569:B578)</f>
        <v>435</v>
      </c>
      <c r="C568" s="336">
        <v>199.5</v>
      </c>
    </row>
    <row r="569" spans="1:3">
      <c r="A569" s="338" t="s">
        <v>144</v>
      </c>
      <c r="B569" s="335">
        <v>0</v>
      </c>
      <c r="C569" s="336"/>
    </row>
    <row r="570" spans="1:3">
      <c r="A570" s="338" t="s">
        <v>145</v>
      </c>
      <c r="B570" s="335">
        <v>0</v>
      </c>
      <c r="C570" s="336"/>
    </row>
    <row r="571" spans="1:3">
      <c r="A571" s="338" t="s">
        <v>146</v>
      </c>
      <c r="B571" s="335">
        <v>0</v>
      </c>
      <c r="C571" s="336"/>
    </row>
    <row r="572" spans="1:3">
      <c r="A572" s="338" t="s">
        <v>539</v>
      </c>
      <c r="B572" s="335">
        <v>255</v>
      </c>
      <c r="C572" s="336">
        <v>117.5</v>
      </c>
    </row>
    <row r="573" spans="1:3">
      <c r="A573" s="338" t="s">
        <v>540</v>
      </c>
      <c r="B573" s="335">
        <v>0</v>
      </c>
      <c r="C573" s="336"/>
    </row>
    <row r="574" spans="1:3">
      <c r="A574" s="338" t="s">
        <v>541</v>
      </c>
      <c r="B574" s="335">
        <v>0</v>
      </c>
      <c r="C574" s="336"/>
    </row>
    <row r="575" spans="1:3">
      <c r="A575" s="338" t="s">
        <v>542</v>
      </c>
      <c r="B575" s="335">
        <v>180</v>
      </c>
      <c r="C575" s="336"/>
    </row>
    <row r="576" spans="1:3">
      <c r="A576" s="338" t="s">
        <v>543</v>
      </c>
      <c r="B576" s="335">
        <v>0</v>
      </c>
      <c r="C576" s="336"/>
    </row>
    <row r="577" spans="1:3">
      <c r="A577" s="338" t="s">
        <v>544</v>
      </c>
      <c r="B577" s="335">
        <v>0</v>
      </c>
      <c r="C577" s="336"/>
    </row>
    <row r="578" spans="1:3">
      <c r="A578" s="338" t="s">
        <v>545</v>
      </c>
      <c r="B578" s="335">
        <v>0</v>
      </c>
      <c r="C578" s="336">
        <v>0</v>
      </c>
    </row>
    <row r="579" spans="1:3">
      <c r="A579" s="337" t="s">
        <v>546</v>
      </c>
      <c r="B579" s="335">
        <f>SUM(B580:B589)</f>
        <v>1056</v>
      </c>
      <c r="C579" s="336">
        <v>118.7</v>
      </c>
    </row>
    <row r="580" spans="1:3">
      <c r="A580" s="338" t="s">
        <v>144</v>
      </c>
      <c r="B580" s="335">
        <v>288</v>
      </c>
      <c r="C580" s="336">
        <v>95.7</v>
      </c>
    </row>
    <row r="581" spans="1:3">
      <c r="A581" s="338" t="s">
        <v>145</v>
      </c>
      <c r="B581" s="335">
        <v>0</v>
      </c>
      <c r="C581" s="336"/>
    </row>
    <row r="582" spans="1:3">
      <c r="A582" s="338" t="s">
        <v>146</v>
      </c>
      <c r="B582" s="335">
        <v>0</v>
      </c>
      <c r="C582" s="336"/>
    </row>
    <row r="583" spans="1:3">
      <c r="A583" s="338" t="s">
        <v>547</v>
      </c>
      <c r="B583" s="335">
        <v>88</v>
      </c>
      <c r="C583" s="336">
        <v>314.3</v>
      </c>
    </row>
    <row r="584" spans="1:3">
      <c r="A584" s="338" t="s">
        <v>548</v>
      </c>
      <c r="B584" s="335">
        <v>375</v>
      </c>
      <c r="C584" s="336">
        <v>112.3</v>
      </c>
    </row>
    <row r="585" spans="1:3">
      <c r="A585" s="338" t="s">
        <v>549</v>
      </c>
      <c r="B585" s="335">
        <v>126</v>
      </c>
      <c r="C585" s="336">
        <v>168</v>
      </c>
    </row>
    <row r="586" spans="1:3">
      <c r="A586" s="338" t="s">
        <v>550</v>
      </c>
      <c r="B586" s="335">
        <v>7</v>
      </c>
      <c r="C586" s="336"/>
    </row>
    <row r="587" spans="1:3">
      <c r="A587" s="338" t="s">
        <v>551</v>
      </c>
      <c r="B587" s="335">
        <v>36</v>
      </c>
      <c r="C587" s="336">
        <v>128.6</v>
      </c>
    </row>
    <row r="588" spans="1:3">
      <c r="A588" s="338" t="s">
        <v>552</v>
      </c>
      <c r="B588" s="335">
        <v>2</v>
      </c>
      <c r="C588" s="336"/>
    </row>
    <row r="589" spans="1:3">
      <c r="A589" s="338" t="s">
        <v>553</v>
      </c>
      <c r="B589" s="335">
        <v>134</v>
      </c>
      <c r="C589" s="336">
        <v>108.1</v>
      </c>
    </row>
    <row r="590" spans="1:3">
      <c r="A590" s="337" t="s">
        <v>554</v>
      </c>
      <c r="B590" s="335">
        <f>SUM(B591:B593)</f>
        <v>124</v>
      </c>
      <c r="C590" s="336">
        <v>22.2</v>
      </c>
    </row>
    <row r="591" spans="1:3">
      <c r="A591" s="338" t="s">
        <v>555</v>
      </c>
      <c r="B591" s="335">
        <v>46</v>
      </c>
      <c r="C591" s="336">
        <v>100</v>
      </c>
    </row>
    <row r="592" spans="1:3">
      <c r="A592" s="338" t="s">
        <v>556</v>
      </c>
      <c r="B592" s="335">
        <v>0</v>
      </c>
      <c r="C592" s="336"/>
    </row>
    <row r="593" spans="1:3">
      <c r="A593" s="338" t="s">
        <v>557</v>
      </c>
      <c r="B593" s="335">
        <v>78</v>
      </c>
      <c r="C593" s="336">
        <v>15.2</v>
      </c>
    </row>
    <row r="594" spans="1:3">
      <c r="A594" s="337" t="s">
        <v>558</v>
      </c>
      <c r="B594" s="335">
        <f>SUM(B595,B609,B620,B622,B631,B635,B645,B653,B659,B666,B675,B680,B685,B688,B691,B694,B697,B700,B704,B709)</f>
        <v>64269</v>
      </c>
      <c r="C594" s="336">
        <v>107</v>
      </c>
    </row>
    <row r="595" s="16" customFormat="1" spans="1:3">
      <c r="A595" s="337" t="s">
        <v>559</v>
      </c>
      <c r="B595" s="335">
        <f>SUM(B596:B608)</f>
        <v>831</v>
      </c>
      <c r="C595" s="336">
        <v>107.8</v>
      </c>
    </row>
    <row r="596" spans="1:3">
      <c r="A596" s="338" t="s">
        <v>144</v>
      </c>
      <c r="B596" s="335">
        <v>366</v>
      </c>
      <c r="C596" s="336">
        <v>104.3</v>
      </c>
    </row>
    <row r="597" spans="1:3">
      <c r="A597" s="338" t="s">
        <v>145</v>
      </c>
      <c r="B597" s="335">
        <v>38</v>
      </c>
      <c r="C597" s="336">
        <v>135.7</v>
      </c>
    </row>
    <row r="598" spans="1:3">
      <c r="A598" s="338" t="s">
        <v>146</v>
      </c>
      <c r="B598" s="335">
        <v>41</v>
      </c>
      <c r="C598" s="336">
        <v>110.8</v>
      </c>
    </row>
    <row r="599" spans="1:3">
      <c r="A599" s="338" t="s">
        <v>560</v>
      </c>
      <c r="B599" s="335">
        <v>0</v>
      </c>
      <c r="C599" s="336"/>
    </row>
    <row r="600" spans="1:3">
      <c r="A600" s="338" t="s">
        <v>561</v>
      </c>
      <c r="B600" s="335">
        <v>0</v>
      </c>
      <c r="C600" s="336"/>
    </row>
    <row r="601" spans="1:3">
      <c r="A601" s="338" t="s">
        <v>562</v>
      </c>
      <c r="B601" s="335">
        <v>0</v>
      </c>
      <c r="C601" s="336"/>
    </row>
    <row r="602" spans="1:3">
      <c r="A602" s="338" t="s">
        <v>563</v>
      </c>
      <c r="B602" s="335">
        <v>15</v>
      </c>
      <c r="C602" s="336">
        <v>100</v>
      </c>
    </row>
    <row r="603" spans="1:3">
      <c r="A603" s="338" t="s">
        <v>187</v>
      </c>
      <c r="B603" s="335">
        <v>8</v>
      </c>
      <c r="C603" s="336"/>
    </row>
    <row r="604" spans="1:3">
      <c r="A604" s="338" t="s">
        <v>564</v>
      </c>
      <c r="B604" s="335">
        <v>363</v>
      </c>
      <c r="C604" s="336">
        <v>106.8</v>
      </c>
    </row>
    <row r="605" spans="1:3">
      <c r="A605" s="338" t="s">
        <v>565</v>
      </c>
      <c r="B605" s="335">
        <v>0</v>
      </c>
      <c r="C605" s="336"/>
    </row>
    <row r="606" spans="1:3">
      <c r="A606" s="338" t="s">
        <v>566</v>
      </c>
      <c r="B606" s="335">
        <v>0</v>
      </c>
      <c r="C606" s="336"/>
    </row>
    <row r="607" spans="1:3">
      <c r="A607" s="338" t="s">
        <v>567</v>
      </c>
      <c r="B607" s="335">
        <v>0</v>
      </c>
      <c r="C607" s="336"/>
    </row>
    <row r="608" spans="1:3">
      <c r="A608" s="338" t="s">
        <v>568</v>
      </c>
      <c r="B608" s="335">
        <v>0</v>
      </c>
      <c r="C608" s="336"/>
    </row>
    <row r="609" spans="1:3">
      <c r="A609" s="337" t="s">
        <v>569</v>
      </c>
      <c r="B609" s="335">
        <f>SUM(B610:B619)</f>
        <v>1522</v>
      </c>
      <c r="C609" s="336">
        <v>100.5</v>
      </c>
    </row>
    <row r="610" spans="1:3">
      <c r="A610" s="338" t="s">
        <v>144</v>
      </c>
      <c r="B610" s="335">
        <v>162</v>
      </c>
      <c r="C610" s="336">
        <v>110.2</v>
      </c>
    </row>
    <row r="611" spans="1:3">
      <c r="A611" s="338" t="s">
        <v>145</v>
      </c>
      <c r="B611" s="335">
        <v>66</v>
      </c>
      <c r="C611" s="336">
        <v>235.7</v>
      </c>
    </row>
    <row r="612" spans="1:3">
      <c r="A612" s="338" t="s">
        <v>146</v>
      </c>
      <c r="B612" s="335">
        <v>78</v>
      </c>
      <c r="C612" s="336">
        <v>114.7</v>
      </c>
    </row>
    <row r="613" spans="1:3">
      <c r="A613" s="338" t="s">
        <v>570</v>
      </c>
      <c r="B613" s="335">
        <v>0</v>
      </c>
      <c r="C613" s="336"/>
    </row>
    <row r="614" spans="1:3">
      <c r="A614" s="338" t="s">
        <v>571</v>
      </c>
      <c r="B614" s="335">
        <v>767</v>
      </c>
      <c r="C614" s="336">
        <v>102.3</v>
      </c>
    </row>
    <row r="615" spans="1:3">
      <c r="A615" s="338" t="s">
        <v>572</v>
      </c>
      <c r="B615" s="335">
        <v>0</v>
      </c>
      <c r="C615" s="336"/>
    </row>
    <row r="616" spans="1:3">
      <c r="A616" s="338" t="s">
        <v>573</v>
      </c>
      <c r="B616" s="335">
        <v>25</v>
      </c>
      <c r="C616" s="336">
        <v>55.6</v>
      </c>
    </row>
    <row r="617" spans="1:3">
      <c r="A617" s="338" t="s">
        <v>574</v>
      </c>
      <c r="B617" s="335">
        <v>287</v>
      </c>
      <c r="C617" s="336">
        <v>72.5</v>
      </c>
    </row>
    <row r="618" spans="1:3">
      <c r="A618" s="338" t="s">
        <v>575</v>
      </c>
      <c r="B618" s="335">
        <v>0</v>
      </c>
      <c r="C618" s="336"/>
    </row>
    <row r="619" spans="1:3">
      <c r="A619" s="338" t="s">
        <v>576</v>
      </c>
      <c r="B619" s="335">
        <v>137</v>
      </c>
      <c r="C619" s="336">
        <v>171.3</v>
      </c>
    </row>
    <row r="620" spans="1:3">
      <c r="A620" s="337" t="s">
        <v>577</v>
      </c>
      <c r="B620" s="335">
        <f>B621</f>
        <v>0</v>
      </c>
      <c r="C620" s="336"/>
    </row>
    <row r="621" spans="1:3">
      <c r="A621" s="338" t="s">
        <v>578</v>
      </c>
      <c r="B621" s="335">
        <v>0</v>
      </c>
      <c r="C621" s="336"/>
    </row>
    <row r="622" spans="1:3">
      <c r="A622" s="337" t="s">
        <v>579</v>
      </c>
      <c r="B622" s="335">
        <f>SUM(B623:B630)</f>
        <v>15457</v>
      </c>
      <c r="C622" s="336">
        <v>109.1</v>
      </c>
    </row>
    <row r="623" spans="1:3">
      <c r="A623" s="338" t="s">
        <v>580</v>
      </c>
      <c r="B623" s="335">
        <v>13095</v>
      </c>
      <c r="C623" s="336">
        <v>107.5</v>
      </c>
    </row>
    <row r="624" spans="1:3">
      <c r="A624" s="338" t="s">
        <v>581</v>
      </c>
      <c r="B624" s="335">
        <v>462</v>
      </c>
      <c r="C624" s="336">
        <v>25.5</v>
      </c>
    </row>
    <row r="625" spans="1:3">
      <c r="A625" s="338" t="s">
        <v>582</v>
      </c>
      <c r="B625" s="335">
        <v>0</v>
      </c>
      <c r="C625" s="336"/>
    </row>
    <row r="626" spans="1:3">
      <c r="A626" s="338" t="s">
        <v>583</v>
      </c>
      <c r="B626" s="335">
        <v>0</v>
      </c>
      <c r="C626" s="336"/>
    </row>
    <row r="627" spans="1:3">
      <c r="A627" s="338" t="s">
        <v>584</v>
      </c>
      <c r="B627" s="335">
        <v>0</v>
      </c>
      <c r="C627" s="336"/>
    </row>
    <row r="628" spans="1:3">
      <c r="A628" s="338" t="s">
        <v>585</v>
      </c>
      <c r="B628" s="335">
        <v>0</v>
      </c>
      <c r="C628" s="336"/>
    </row>
    <row r="629" spans="1:3">
      <c r="A629" s="338" t="s">
        <v>586</v>
      </c>
      <c r="B629" s="335">
        <v>0</v>
      </c>
      <c r="C629" s="336"/>
    </row>
    <row r="630" spans="1:3">
      <c r="A630" s="338" t="s">
        <v>587</v>
      </c>
      <c r="B630" s="335">
        <v>1900</v>
      </c>
      <c r="C630" s="336">
        <v>1137.7</v>
      </c>
    </row>
    <row r="631" spans="1:3">
      <c r="A631" s="337" t="s">
        <v>588</v>
      </c>
      <c r="B631" s="335">
        <f>SUM(B632:B634)</f>
        <v>0</v>
      </c>
      <c r="C631" s="336"/>
    </row>
    <row r="632" spans="1:3">
      <c r="A632" s="338" t="s">
        <v>589</v>
      </c>
      <c r="B632" s="335">
        <v>0</v>
      </c>
      <c r="C632" s="336"/>
    </row>
    <row r="633" spans="1:3">
      <c r="A633" s="338" t="s">
        <v>590</v>
      </c>
      <c r="B633" s="335">
        <v>0</v>
      </c>
      <c r="C633" s="336"/>
    </row>
    <row r="634" spans="1:3">
      <c r="A634" s="338" t="s">
        <v>591</v>
      </c>
      <c r="B634" s="335">
        <v>0</v>
      </c>
      <c r="C634" s="336"/>
    </row>
    <row r="635" spans="1:3">
      <c r="A635" s="337" t="s">
        <v>592</v>
      </c>
      <c r="B635" s="335">
        <f>SUM(B636:B644)</f>
        <v>514</v>
      </c>
      <c r="C635" s="336">
        <v>91.5</v>
      </c>
    </row>
    <row r="636" spans="1:3">
      <c r="A636" s="338" t="s">
        <v>593</v>
      </c>
      <c r="B636" s="335">
        <v>0</v>
      </c>
      <c r="C636" s="336"/>
    </row>
    <row r="637" spans="1:3">
      <c r="A637" s="338" t="s">
        <v>594</v>
      </c>
      <c r="B637" s="335">
        <v>0</v>
      </c>
      <c r="C637" s="336"/>
    </row>
    <row r="638" spans="1:3">
      <c r="A638" s="338" t="s">
        <v>595</v>
      </c>
      <c r="B638" s="335">
        <v>0</v>
      </c>
      <c r="C638" s="336">
        <v>0</v>
      </c>
    </row>
    <row r="639" spans="1:3">
      <c r="A639" s="338" t="s">
        <v>596</v>
      </c>
      <c r="B639" s="335">
        <v>0</v>
      </c>
      <c r="C639" s="336"/>
    </row>
    <row r="640" spans="1:3">
      <c r="A640" s="338" t="s">
        <v>597</v>
      </c>
      <c r="B640" s="335">
        <v>0</v>
      </c>
      <c r="C640" s="336"/>
    </row>
    <row r="641" spans="1:3">
      <c r="A641" s="338" t="s">
        <v>598</v>
      </c>
      <c r="B641" s="335">
        <v>0</v>
      </c>
      <c r="C641" s="336"/>
    </row>
    <row r="642" spans="1:3">
      <c r="A642" s="338" t="s">
        <v>599</v>
      </c>
      <c r="B642" s="335">
        <v>0</v>
      </c>
      <c r="C642" s="336"/>
    </row>
    <row r="643" spans="1:3">
      <c r="A643" s="338" t="s">
        <v>600</v>
      </c>
      <c r="B643" s="335">
        <v>0</v>
      </c>
      <c r="C643" s="336"/>
    </row>
    <row r="644" spans="1:3">
      <c r="A644" s="338" t="s">
        <v>601</v>
      </c>
      <c r="B644" s="335">
        <v>514</v>
      </c>
      <c r="C644" s="336">
        <v>92.1</v>
      </c>
    </row>
    <row r="645" spans="1:3">
      <c r="A645" s="337" t="s">
        <v>602</v>
      </c>
      <c r="B645" s="335">
        <f>SUM(B646:B652)</f>
        <v>1758</v>
      </c>
      <c r="C645" s="336">
        <v>118.2</v>
      </c>
    </row>
    <row r="646" spans="1:3">
      <c r="A646" s="338" t="s">
        <v>603</v>
      </c>
      <c r="B646" s="335">
        <v>46</v>
      </c>
      <c r="C646" s="336"/>
    </row>
    <row r="647" spans="1:3">
      <c r="A647" s="338" t="s">
        <v>604</v>
      </c>
      <c r="B647" s="335">
        <v>0</v>
      </c>
      <c r="C647" s="336"/>
    </row>
    <row r="648" spans="1:3">
      <c r="A648" s="338" t="s">
        <v>605</v>
      </c>
      <c r="B648" s="335">
        <v>32</v>
      </c>
      <c r="C648" s="336">
        <v>94.1</v>
      </c>
    </row>
    <row r="649" spans="1:3">
      <c r="A649" s="338" t="s">
        <v>606</v>
      </c>
      <c r="B649" s="335">
        <v>47</v>
      </c>
      <c r="C649" s="336">
        <v>106.8</v>
      </c>
    </row>
    <row r="650" spans="1:3">
      <c r="A650" s="338" t="s">
        <v>607</v>
      </c>
      <c r="B650" s="335">
        <v>299</v>
      </c>
      <c r="C650" s="336">
        <v>97.1</v>
      </c>
    </row>
    <row r="651" spans="1:3">
      <c r="A651" s="338" t="s">
        <v>608</v>
      </c>
      <c r="B651" s="335">
        <v>19</v>
      </c>
      <c r="C651" s="336">
        <v>126.7</v>
      </c>
    </row>
    <row r="652" spans="1:3">
      <c r="A652" s="338" t="s">
        <v>609</v>
      </c>
      <c r="B652" s="335">
        <v>1315</v>
      </c>
      <c r="C652" s="336">
        <v>121.1</v>
      </c>
    </row>
    <row r="653" spans="1:3">
      <c r="A653" s="337" t="s">
        <v>610</v>
      </c>
      <c r="B653" s="335">
        <f>SUM(B654:B658)</f>
        <v>330</v>
      </c>
      <c r="C653" s="336">
        <v>185.4</v>
      </c>
    </row>
    <row r="654" spans="1:3">
      <c r="A654" s="338" t="s">
        <v>611</v>
      </c>
      <c r="B654" s="335">
        <v>237</v>
      </c>
      <c r="C654" s="336">
        <v>234.7</v>
      </c>
    </row>
    <row r="655" spans="1:3">
      <c r="A655" s="338" t="s">
        <v>612</v>
      </c>
      <c r="B655" s="335">
        <v>73</v>
      </c>
      <c r="C655" s="336">
        <v>117.7</v>
      </c>
    </row>
    <row r="656" spans="1:3">
      <c r="A656" s="338" t="s">
        <v>613</v>
      </c>
      <c r="B656" s="335">
        <v>14</v>
      </c>
      <c r="C656" s="336">
        <v>127.3</v>
      </c>
    </row>
    <row r="657" spans="1:3">
      <c r="A657" s="338" t="s">
        <v>614</v>
      </c>
      <c r="B657" s="335">
        <v>2</v>
      </c>
      <c r="C657" s="336">
        <v>100</v>
      </c>
    </row>
    <row r="658" spans="1:3">
      <c r="A658" s="338" t="s">
        <v>615</v>
      </c>
      <c r="B658" s="335">
        <v>4</v>
      </c>
      <c r="C658" s="336">
        <v>200</v>
      </c>
    </row>
    <row r="659" spans="1:3">
      <c r="A659" s="337" t="s">
        <v>616</v>
      </c>
      <c r="B659" s="335">
        <f>SUM(B660:B665)</f>
        <v>145</v>
      </c>
      <c r="C659" s="336">
        <v>157.6</v>
      </c>
    </row>
    <row r="660" spans="1:3">
      <c r="A660" s="338" t="s">
        <v>617</v>
      </c>
      <c r="B660" s="335">
        <v>0</v>
      </c>
      <c r="C660" s="336"/>
    </row>
    <row r="661" spans="1:3">
      <c r="A661" s="338" t="s">
        <v>618</v>
      </c>
      <c r="B661" s="335">
        <v>1</v>
      </c>
      <c r="C661" s="336">
        <v>100</v>
      </c>
    </row>
    <row r="662" spans="1:3">
      <c r="A662" s="338" t="s">
        <v>619</v>
      </c>
      <c r="B662" s="335">
        <v>0</v>
      </c>
      <c r="C662" s="336"/>
    </row>
    <row r="663" spans="1:3">
      <c r="A663" s="338" t="s">
        <v>620</v>
      </c>
      <c r="B663" s="335">
        <v>43</v>
      </c>
      <c r="C663" s="336">
        <v>100</v>
      </c>
    </row>
    <row r="664" spans="1:3">
      <c r="A664" s="338" t="s">
        <v>621</v>
      </c>
      <c r="B664" s="335">
        <v>43</v>
      </c>
      <c r="C664" s="336">
        <v>130.3</v>
      </c>
    </row>
    <row r="665" spans="1:3">
      <c r="A665" s="338" t="s">
        <v>622</v>
      </c>
      <c r="B665" s="335">
        <v>58</v>
      </c>
      <c r="C665" s="336">
        <v>386.7</v>
      </c>
    </row>
    <row r="666" spans="1:3">
      <c r="A666" s="337" t="s">
        <v>623</v>
      </c>
      <c r="B666" s="335">
        <f>SUM(B667:B674)</f>
        <v>1327</v>
      </c>
      <c r="C666" s="336">
        <v>77.5</v>
      </c>
    </row>
    <row r="667" spans="1:3">
      <c r="A667" s="338" t="s">
        <v>144</v>
      </c>
      <c r="B667" s="335">
        <v>79</v>
      </c>
      <c r="C667" s="336">
        <v>146.3</v>
      </c>
    </row>
    <row r="668" spans="1:3">
      <c r="A668" s="338" t="s">
        <v>145</v>
      </c>
      <c r="B668" s="335">
        <v>0</v>
      </c>
      <c r="C668" s="336"/>
    </row>
    <row r="669" spans="1:3">
      <c r="A669" s="338" t="s">
        <v>146</v>
      </c>
      <c r="B669" s="335">
        <v>30</v>
      </c>
      <c r="C669" s="336">
        <v>88.2</v>
      </c>
    </row>
    <row r="670" spans="1:3">
      <c r="A670" s="338" t="s">
        <v>624</v>
      </c>
      <c r="B670" s="335">
        <v>62</v>
      </c>
      <c r="C670" s="336">
        <v>121.6</v>
      </c>
    </row>
    <row r="671" spans="1:3">
      <c r="A671" s="338" t="s">
        <v>625</v>
      </c>
      <c r="B671" s="335">
        <v>103</v>
      </c>
      <c r="C671" s="336">
        <v>160.9</v>
      </c>
    </row>
    <row r="672" spans="1:3">
      <c r="A672" s="338" t="s">
        <v>626</v>
      </c>
      <c r="B672" s="335">
        <v>1</v>
      </c>
      <c r="C672" s="336">
        <v>6.7</v>
      </c>
    </row>
    <row r="673" spans="1:3">
      <c r="A673" s="338" t="s">
        <v>627</v>
      </c>
      <c r="B673" s="335">
        <v>11</v>
      </c>
      <c r="C673" s="336"/>
    </row>
    <row r="674" spans="1:3">
      <c r="A674" s="338" t="s">
        <v>628</v>
      </c>
      <c r="B674" s="335">
        <v>1041</v>
      </c>
      <c r="C674" s="336">
        <v>69.7</v>
      </c>
    </row>
    <row r="675" spans="1:3">
      <c r="A675" s="337" t="s">
        <v>629</v>
      </c>
      <c r="B675" s="335">
        <f>SUM(B676:B679)</f>
        <v>32228</v>
      </c>
      <c r="C675" s="336">
        <v>116.1</v>
      </c>
    </row>
    <row r="676" spans="1:3">
      <c r="A676" s="338" t="s">
        <v>630</v>
      </c>
      <c r="B676" s="335">
        <v>460</v>
      </c>
      <c r="C676" s="336">
        <v>10.8</v>
      </c>
    </row>
    <row r="677" spans="1:3">
      <c r="A677" s="338" t="s">
        <v>631</v>
      </c>
      <c r="B677" s="335">
        <v>18</v>
      </c>
      <c r="C677" s="336">
        <v>0.5</v>
      </c>
    </row>
    <row r="678" spans="1:3">
      <c r="A678" s="338" t="s">
        <v>632</v>
      </c>
      <c r="B678" s="335">
        <v>31565</v>
      </c>
      <c r="C678" s="336">
        <v>172.4</v>
      </c>
    </row>
    <row r="679" spans="1:3">
      <c r="A679" s="338" t="s">
        <v>633</v>
      </c>
      <c r="B679" s="335">
        <v>185</v>
      </c>
      <c r="C679" s="336">
        <v>14.3</v>
      </c>
    </row>
    <row r="680" spans="1:3">
      <c r="A680" s="337" t="s">
        <v>634</v>
      </c>
      <c r="B680" s="335">
        <f>SUM(B681:B684)</f>
        <v>9</v>
      </c>
      <c r="C680" s="336"/>
    </row>
    <row r="681" spans="1:3">
      <c r="A681" s="338" t="s">
        <v>144</v>
      </c>
      <c r="B681" s="335">
        <v>0</v>
      </c>
      <c r="C681" s="336"/>
    </row>
    <row r="682" spans="1:3">
      <c r="A682" s="338" t="s">
        <v>145</v>
      </c>
      <c r="B682" s="335">
        <v>9</v>
      </c>
      <c r="C682" s="336"/>
    </row>
    <row r="683" spans="1:3">
      <c r="A683" s="338" t="s">
        <v>146</v>
      </c>
      <c r="B683" s="335">
        <v>0</v>
      </c>
      <c r="C683" s="336"/>
    </row>
    <row r="684" spans="1:3">
      <c r="A684" s="338" t="s">
        <v>635</v>
      </c>
      <c r="B684" s="335">
        <v>0</v>
      </c>
      <c r="C684" s="336"/>
    </row>
    <row r="685" spans="1:3">
      <c r="A685" s="337" t="s">
        <v>636</v>
      </c>
      <c r="B685" s="335">
        <f>SUM(B686:B687)</f>
        <v>1058</v>
      </c>
      <c r="C685" s="336">
        <v>26.6</v>
      </c>
    </row>
    <row r="686" spans="1:3">
      <c r="A686" s="338" t="s">
        <v>637</v>
      </c>
      <c r="B686" s="335">
        <v>428</v>
      </c>
      <c r="C686" s="336">
        <v>80.8</v>
      </c>
    </row>
    <row r="687" spans="1:3">
      <c r="A687" s="338" t="s">
        <v>638</v>
      </c>
      <c r="B687" s="335">
        <v>630</v>
      </c>
      <c r="C687" s="336">
        <v>18.3</v>
      </c>
    </row>
    <row r="688" spans="1:3">
      <c r="A688" s="337" t="s">
        <v>639</v>
      </c>
      <c r="B688" s="335">
        <f>SUM(B689:B690)</f>
        <v>198</v>
      </c>
      <c r="C688" s="336">
        <v>95.7</v>
      </c>
    </row>
    <row r="689" spans="1:3">
      <c r="A689" s="338" t="s">
        <v>640</v>
      </c>
      <c r="B689" s="335">
        <v>180</v>
      </c>
      <c r="C689" s="336">
        <v>99.4</v>
      </c>
    </row>
    <row r="690" spans="1:3">
      <c r="A690" s="338" t="s">
        <v>641</v>
      </c>
      <c r="B690" s="335">
        <v>18</v>
      </c>
      <c r="C690" s="336">
        <v>69.2</v>
      </c>
    </row>
    <row r="691" spans="1:3">
      <c r="A691" s="337" t="s">
        <v>642</v>
      </c>
      <c r="B691" s="335">
        <f>SUM(B692:B693)</f>
        <v>734</v>
      </c>
      <c r="C691" s="336">
        <v>294.8</v>
      </c>
    </row>
    <row r="692" spans="1:3">
      <c r="A692" s="338" t="s">
        <v>643</v>
      </c>
      <c r="B692" s="335">
        <v>41</v>
      </c>
      <c r="C692" s="336"/>
    </row>
    <row r="693" spans="1:3">
      <c r="A693" s="338" t="s">
        <v>644</v>
      </c>
      <c r="B693" s="335">
        <v>693</v>
      </c>
      <c r="C693" s="336">
        <v>278.3</v>
      </c>
    </row>
    <row r="694" spans="1:3">
      <c r="A694" s="337" t="s">
        <v>645</v>
      </c>
      <c r="B694" s="335">
        <f>SUM(B695:B696)</f>
        <v>0</v>
      </c>
      <c r="C694" s="336"/>
    </row>
    <row r="695" spans="1:3">
      <c r="A695" s="338" t="s">
        <v>646</v>
      </c>
      <c r="B695" s="335">
        <v>0</v>
      </c>
      <c r="C695" s="336"/>
    </row>
    <row r="696" spans="1:3">
      <c r="A696" s="338" t="s">
        <v>647</v>
      </c>
      <c r="B696" s="335">
        <v>0</v>
      </c>
      <c r="C696" s="336"/>
    </row>
    <row r="697" spans="1:3">
      <c r="A697" s="337" t="s">
        <v>648</v>
      </c>
      <c r="B697" s="335">
        <f>SUM(B698:B699)</f>
        <v>52</v>
      </c>
      <c r="C697" s="336">
        <v>100</v>
      </c>
    </row>
    <row r="698" spans="1:3">
      <c r="A698" s="338" t="s">
        <v>649</v>
      </c>
      <c r="B698" s="335">
        <v>0</v>
      </c>
      <c r="C698" s="336"/>
    </row>
    <row r="699" spans="1:3">
      <c r="A699" s="338" t="s">
        <v>650</v>
      </c>
      <c r="B699" s="335">
        <v>52</v>
      </c>
      <c r="C699" s="336">
        <v>100</v>
      </c>
    </row>
    <row r="700" spans="1:3">
      <c r="A700" s="337" t="s">
        <v>651</v>
      </c>
      <c r="B700" s="335">
        <f>SUM(B701:B703)</f>
        <v>7606</v>
      </c>
      <c r="C700" s="336">
        <v>107.4</v>
      </c>
    </row>
    <row r="701" spans="1:3">
      <c r="A701" s="338" t="s">
        <v>652</v>
      </c>
      <c r="B701" s="335">
        <v>0</v>
      </c>
      <c r="C701" s="336">
        <v>0</v>
      </c>
    </row>
    <row r="702" spans="1:3">
      <c r="A702" s="338" t="s">
        <v>653</v>
      </c>
      <c r="B702" s="335">
        <v>7030</v>
      </c>
      <c r="C702" s="336">
        <v>109.1</v>
      </c>
    </row>
    <row r="703" spans="1:3">
      <c r="A703" s="338" t="s">
        <v>654</v>
      </c>
      <c r="B703" s="335">
        <v>576</v>
      </c>
      <c r="C703" s="336">
        <v>104.7</v>
      </c>
    </row>
    <row r="704" spans="1:3">
      <c r="A704" s="337" t="s">
        <v>655</v>
      </c>
      <c r="B704" s="335">
        <f>SUM(B705:B708)</f>
        <v>0</v>
      </c>
      <c r="C704" s="336"/>
    </row>
    <row r="705" spans="1:3">
      <c r="A705" s="338" t="s">
        <v>656</v>
      </c>
      <c r="B705" s="335">
        <v>0</v>
      </c>
      <c r="C705" s="336"/>
    </row>
    <row r="706" spans="1:3">
      <c r="A706" s="338" t="s">
        <v>657</v>
      </c>
      <c r="B706" s="335">
        <v>0</v>
      </c>
      <c r="C706" s="336"/>
    </row>
    <row r="707" spans="1:3">
      <c r="A707" s="338" t="s">
        <v>658</v>
      </c>
      <c r="B707" s="335">
        <v>0</v>
      </c>
      <c r="C707" s="336"/>
    </row>
    <row r="708" spans="1:3">
      <c r="A708" s="338" t="s">
        <v>659</v>
      </c>
      <c r="B708" s="335">
        <v>0</v>
      </c>
      <c r="C708" s="336"/>
    </row>
    <row r="709" spans="1:3">
      <c r="A709" s="337" t="s">
        <v>660</v>
      </c>
      <c r="B709" s="335">
        <f>B710</f>
        <v>500</v>
      </c>
      <c r="C709" s="336">
        <v>219.3</v>
      </c>
    </row>
    <row r="710" spans="1:3">
      <c r="A710" s="338" t="s">
        <v>661</v>
      </c>
      <c r="B710" s="335">
        <v>500</v>
      </c>
      <c r="C710" s="336">
        <v>219.3</v>
      </c>
    </row>
    <row r="711" spans="1:3">
      <c r="A711" s="337" t="s">
        <v>662</v>
      </c>
      <c r="B711" s="335">
        <f>SUM(B712,B717,B730,B734,B746,B749,B753,B763,B768,B774,B778,B781)</f>
        <v>29383</v>
      </c>
      <c r="C711" s="336">
        <v>98.4</v>
      </c>
    </row>
    <row r="712" s="16" customFormat="1" spans="1:3">
      <c r="A712" s="337" t="s">
        <v>663</v>
      </c>
      <c r="B712" s="335">
        <f>SUM(B713:B716)</f>
        <v>928</v>
      </c>
      <c r="C712" s="336">
        <v>203.5</v>
      </c>
    </row>
    <row r="713" spans="1:3">
      <c r="A713" s="338" t="s">
        <v>144</v>
      </c>
      <c r="B713" s="335">
        <v>289</v>
      </c>
      <c r="C713" s="336">
        <v>401.4</v>
      </c>
    </row>
    <row r="714" spans="1:3">
      <c r="A714" s="338" t="s">
        <v>145</v>
      </c>
      <c r="B714" s="335">
        <v>33</v>
      </c>
      <c r="C714" s="336">
        <v>117.9</v>
      </c>
    </row>
    <row r="715" spans="1:3">
      <c r="A715" s="338" t="s">
        <v>146</v>
      </c>
      <c r="B715" s="335">
        <v>84</v>
      </c>
      <c r="C715" s="336">
        <v>204.9</v>
      </c>
    </row>
    <row r="716" spans="1:3">
      <c r="A716" s="338" t="s">
        <v>664</v>
      </c>
      <c r="B716" s="335">
        <v>522</v>
      </c>
      <c r="C716" s="336">
        <v>165.7</v>
      </c>
    </row>
    <row r="717" spans="1:3">
      <c r="A717" s="337" t="s">
        <v>665</v>
      </c>
      <c r="B717" s="335">
        <f>SUM(B718:B729)</f>
        <v>1971</v>
      </c>
      <c r="C717" s="336">
        <v>63</v>
      </c>
    </row>
    <row r="718" spans="1:3">
      <c r="A718" s="338" t="s">
        <v>666</v>
      </c>
      <c r="B718" s="335">
        <v>1215</v>
      </c>
      <c r="C718" s="336">
        <v>48.3</v>
      </c>
    </row>
    <row r="719" spans="1:3">
      <c r="A719" s="338" t="s">
        <v>667</v>
      </c>
      <c r="B719" s="335">
        <v>293</v>
      </c>
      <c r="C719" s="336">
        <v>118.6</v>
      </c>
    </row>
    <row r="720" spans="1:3">
      <c r="A720" s="338" t="s">
        <v>668</v>
      </c>
      <c r="B720" s="335">
        <v>0</v>
      </c>
      <c r="C720" s="336"/>
    </row>
    <row r="721" spans="1:3">
      <c r="A721" s="338" t="s">
        <v>669</v>
      </c>
      <c r="B721" s="335">
        <v>0</v>
      </c>
      <c r="C721" s="336"/>
    </row>
    <row r="722" spans="1:3">
      <c r="A722" s="338" t="s">
        <v>670</v>
      </c>
      <c r="B722" s="335">
        <v>0</v>
      </c>
      <c r="C722" s="336"/>
    </row>
    <row r="723" spans="1:3">
      <c r="A723" s="338" t="s">
        <v>671</v>
      </c>
      <c r="B723" s="335">
        <v>0</v>
      </c>
      <c r="C723" s="336"/>
    </row>
    <row r="724" spans="1:3">
      <c r="A724" s="338" t="s">
        <v>672</v>
      </c>
      <c r="B724" s="335">
        <v>0</v>
      </c>
      <c r="C724" s="336"/>
    </row>
    <row r="725" spans="1:3">
      <c r="A725" s="338" t="s">
        <v>673</v>
      </c>
      <c r="B725" s="335">
        <v>55</v>
      </c>
      <c r="C725" s="336">
        <v>122.2</v>
      </c>
    </row>
    <row r="726" spans="1:3">
      <c r="A726" s="338" t="s">
        <v>674</v>
      </c>
      <c r="B726" s="335">
        <v>0</v>
      </c>
      <c r="C726" s="336"/>
    </row>
    <row r="727" spans="1:3">
      <c r="A727" s="338" t="s">
        <v>675</v>
      </c>
      <c r="B727" s="335">
        <v>0</v>
      </c>
      <c r="C727" s="336"/>
    </row>
    <row r="728" spans="1:3">
      <c r="A728" s="338" t="s">
        <v>676</v>
      </c>
      <c r="B728" s="335">
        <v>0</v>
      </c>
      <c r="C728" s="336"/>
    </row>
    <row r="729" spans="1:3">
      <c r="A729" s="338" t="s">
        <v>677</v>
      </c>
      <c r="B729" s="335">
        <v>408</v>
      </c>
      <c r="C729" s="336">
        <v>128.3</v>
      </c>
    </row>
    <row r="730" spans="1:3">
      <c r="A730" s="337" t="s">
        <v>678</v>
      </c>
      <c r="B730" s="335">
        <f>SUM(B731:B733)</f>
        <v>3630</v>
      </c>
      <c r="C730" s="336">
        <v>71.8</v>
      </c>
    </row>
    <row r="731" spans="1:3">
      <c r="A731" s="338" t="s">
        <v>679</v>
      </c>
      <c r="B731" s="335">
        <v>281</v>
      </c>
      <c r="C731" s="336">
        <v>141.2</v>
      </c>
    </row>
    <row r="732" spans="1:3">
      <c r="A732" s="338" t="s">
        <v>680</v>
      </c>
      <c r="B732" s="335">
        <v>2914</v>
      </c>
      <c r="C732" s="336">
        <v>110.6</v>
      </c>
    </row>
    <row r="733" spans="1:3">
      <c r="A733" s="338" t="s">
        <v>681</v>
      </c>
      <c r="B733" s="335">
        <v>435</v>
      </c>
      <c r="C733" s="336">
        <v>19.6</v>
      </c>
    </row>
    <row r="734" spans="1:3">
      <c r="A734" s="337" t="s">
        <v>682</v>
      </c>
      <c r="B734" s="335">
        <f>SUM(B735:B745)</f>
        <v>2702</v>
      </c>
      <c r="C734" s="336">
        <v>122.7</v>
      </c>
    </row>
    <row r="735" spans="1:3">
      <c r="A735" s="338" t="s">
        <v>683</v>
      </c>
      <c r="B735" s="335">
        <v>298</v>
      </c>
      <c r="C735" s="336">
        <v>99</v>
      </c>
    </row>
    <row r="736" spans="1:3">
      <c r="A736" s="338" t="s">
        <v>684</v>
      </c>
      <c r="B736" s="335">
        <v>160</v>
      </c>
      <c r="C736" s="336">
        <v>107.4</v>
      </c>
    </row>
    <row r="737" spans="1:3">
      <c r="A737" s="338" t="s">
        <v>685</v>
      </c>
      <c r="B737" s="335">
        <v>473</v>
      </c>
      <c r="C737" s="336">
        <v>203.9</v>
      </c>
    </row>
    <row r="738" spans="1:3">
      <c r="A738" s="338" t="s">
        <v>686</v>
      </c>
      <c r="B738" s="335">
        <v>0</v>
      </c>
      <c r="C738" s="336"/>
    </row>
    <row r="739" spans="1:3">
      <c r="A739" s="338" t="s">
        <v>687</v>
      </c>
      <c r="B739" s="335">
        <v>0</v>
      </c>
      <c r="C739" s="336"/>
    </row>
    <row r="740" spans="1:3">
      <c r="A740" s="338" t="s">
        <v>688</v>
      </c>
      <c r="B740" s="335">
        <v>0</v>
      </c>
      <c r="C740" s="336"/>
    </row>
    <row r="741" spans="1:3">
      <c r="A741" s="338" t="s">
        <v>689</v>
      </c>
      <c r="B741" s="335">
        <v>0</v>
      </c>
      <c r="C741" s="336"/>
    </row>
    <row r="742" spans="1:3">
      <c r="A742" s="338" t="s">
        <v>690</v>
      </c>
      <c r="B742" s="335">
        <v>1400</v>
      </c>
      <c r="C742" s="336">
        <v>111.4</v>
      </c>
    </row>
    <row r="743" spans="1:3">
      <c r="A743" s="338" t="s">
        <v>691</v>
      </c>
      <c r="B743" s="335">
        <v>293</v>
      </c>
      <c r="C743" s="336">
        <v>125.2</v>
      </c>
    </row>
    <row r="744" spans="1:3">
      <c r="A744" s="338" t="s">
        <v>692</v>
      </c>
      <c r="B744" s="335">
        <v>11</v>
      </c>
      <c r="C744" s="336"/>
    </row>
    <row r="745" spans="1:3">
      <c r="A745" s="338" t="s">
        <v>693</v>
      </c>
      <c r="B745" s="335">
        <v>67</v>
      </c>
      <c r="C745" s="336">
        <v>231</v>
      </c>
    </row>
    <row r="746" spans="1:3">
      <c r="A746" s="337" t="s">
        <v>694</v>
      </c>
      <c r="B746" s="335">
        <f>SUM(B747:B748)</f>
        <v>177</v>
      </c>
      <c r="C746" s="336">
        <v>60.8</v>
      </c>
    </row>
    <row r="747" spans="1:3">
      <c r="A747" s="338" t="s">
        <v>695</v>
      </c>
      <c r="B747" s="335">
        <v>68</v>
      </c>
      <c r="C747" s="336">
        <v>35.6</v>
      </c>
    </row>
    <row r="748" spans="1:3">
      <c r="A748" s="338" t="s">
        <v>696</v>
      </c>
      <c r="B748" s="335">
        <v>109</v>
      </c>
      <c r="C748" s="336">
        <v>109</v>
      </c>
    </row>
    <row r="749" spans="1:3">
      <c r="A749" s="337" t="s">
        <v>697</v>
      </c>
      <c r="B749" s="335">
        <f>SUM(B750:B752)</f>
        <v>2494</v>
      </c>
      <c r="C749" s="336">
        <v>81</v>
      </c>
    </row>
    <row r="750" spans="1:3">
      <c r="A750" s="338" t="s">
        <v>698</v>
      </c>
      <c r="B750" s="335">
        <v>453</v>
      </c>
      <c r="C750" s="336">
        <v>52.6</v>
      </c>
    </row>
    <row r="751" spans="1:3">
      <c r="A751" s="338" t="s">
        <v>699</v>
      </c>
      <c r="B751" s="335">
        <v>811</v>
      </c>
      <c r="C751" s="336">
        <v>61.8</v>
      </c>
    </row>
    <row r="752" spans="1:3">
      <c r="A752" s="338" t="s">
        <v>700</v>
      </c>
      <c r="B752" s="335">
        <v>1230</v>
      </c>
      <c r="C752" s="336">
        <v>135.8</v>
      </c>
    </row>
    <row r="753" spans="1:3">
      <c r="A753" s="337" t="s">
        <v>701</v>
      </c>
      <c r="B753" s="335">
        <f>SUM(B754:B762)</f>
        <v>1574</v>
      </c>
      <c r="C753" s="336">
        <v>108.6</v>
      </c>
    </row>
    <row r="754" spans="1:3">
      <c r="A754" s="338" t="s">
        <v>144</v>
      </c>
      <c r="B754" s="335">
        <v>1237</v>
      </c>
      <c r="C754" s="336">
        <v>99.1</v>
      </c>
    </row>
    <row r="755" spans="1:3">
      <c r="A755" s="338" t="s">
        <v>145</v>
      </c>
      <c r="B755" s="335">
        <v>15</v>
      </c>
      <c r="C755" s="336">
        <v>125</v>
      </c>
    </row>
    <row r="756" spans="1:3">
      <c r="A756" s="338" t="s">
        <v>146</v>
      </c>
      <c r="B756" s="335">
        <v>0</v>
      </c>
      <c r="C756" s="336"/>
    </row>
    <row r="757" spans="1:3">
      <c r="A757" s="338" t="s">
        <v>702</v>
      </c>
      <c r="B757" s="335">
        <v>35</v>
      </c>
      <c r="C757" s="336"/>
    </row>
    <row r="758" spans="1:3">
      <c r="A758" s="338" t="s">
        <v>703</v>
      </c>
      <c r="B758" s="335">
        <v>0</v>
      </c>
      <c r="C758" s="336"/>
    </row>
    <row r="759" spans="1:3">
      <c r="A759" s="338" t="s">
        <v>704</v>
      </c>
      <c r="B759" s="335">
        <v>0</v>
      </c>
      <c r="C759" s="336"/>
    </row>
    <row r="760" spans="1:3">
      <c r="A760" s="338" t="s">
        <v>705</v>
      </c>
      <c r="B760" s="335">
        <v>241</v>
      </c>
      <c r="C760" s="336">
        <v>219.1</v>
      </c>
    </row>
    <row r="761" spans="1:3">
      <c r="A761" s="338" t="s">
        <v>153</v>
      </c>
      <c r="B761" s="335">
        <v>0</v>
      </c>
      <c r="C761" s="336"/>
    </row>
    <row r="762" spans="1:3">
      <c r="A762" s="338" t="s">
        <v>706</v>
      </c>
      <c r="B762" s="335">
        <v>46</v>
      </c>
      <c r="C762" s="336">
        <v>58.2</v>
      </c>
    </row>
    <row r="763" spans="1:3">
      <c r="A763" s="337" t="s">
        <v>707</v>
      </c>
      <c r="B763" s="335">
        <f>SUM(B764:B767)</f>
        <v>672</v>
      </c>
      <c r="C763" s="336"/>
    </row>
    <row r="764" spans="1:3">
      <c r="A764" s="338" t="s">
        <v>708</v>
      </c>
      <c r="B764" s="335">
        <v>360</v>
      </c>
      <c r="C764" s="336">
        <v>99.2</v>
      </c>
    </row>
    <row r="765" spans="1:3">
      <c r="A765" s="338" t="s">
        <v>709</v>
      </c>
      <c r="B765" s="335">
        <v>312</v>
      </c>
      <c r="C765" s="336">
        <v>110.2</v>
      </c>
    </row>
    <row r="766" spans="1:3">
      <c r="A766" s="338" t="s">
        <v>710</v>
      </c>
      <c r="B766" s="335">
        <v>0</v>
      </c>
      <c r="C766" s="336"/>
    </row>
    <row r="767" spans="1:3">
      <c r="A767" s="338" t="s">
        <v>711</v>
      </c>
      <c r="B767" s="335">
        <v>0</v>
      </c>
      <c r="C767" s="336"/>
    </row>
    <row r="768" spans="1:3">
      <c r="A768" s="337" t="s">
        <v>712</v>
      </c>
      <c r="B768" s="335">
        <f>SUM(B769:B773)</f>
        <v>14035</v>
      </c>
      <c r="C768" s="336">
        <v>115.5</v>
      </c>
    </row>
    <row r="769" spans="1:3">
      <c r="A769" s="338" t="s">
        <v>713</v>
      </c>
      <c r="B769" s="335">
        <v>1608</v>
      </c>
      <c r="C769" s="336">
        <v>205.1</v>
      </c>
    </row>
    <row r="770" spans="1:3">
      <c r="A770" s="338" t="s">
        <v>714</v>
      </c>
      <c r="B770" s="335">
        <v>0</v>
      </c>
      <c r="C770" s="336"/>
    </row>
    <row r="771" spans="1:3">
      <c r="A771" s="338" t="s">
        <v>715</v>
      </c>
      <c r="B771" s="335">
        <v>11179</v>
      </c>
      <c r="C771" s="336">
        <v>109.5</v>
      </c>
    </row>
    <row r="772" spans="1:3">
      <c r="A772" s="338" t="s">
        <v>716</v>
      </c>
      <c r="B772" s="335">
        <v>1248</v>
      </c>
      <c r="C772" s="336">
        <v>107.8</v>
      </c>
    </row>
    <row r="773" spans="1:3">
      <c r="A773" s="338" t="s">
        <v>717</v>
      </c>
      <c r="B773" s="335">
        <v>0</v>
      </c>
      <c r="C773" s="336"/>
    </row>
    <row r="774" spans="1:3">
      <c r="A774" s="337" t="s">
        <v>718</v>
      </c>
      <c r="B774" s="335">
        <f>SUM(B775:B777)</f>
        <v>891</v>
      </c>
      <c r="C774" s="336">
        <v>65.2</v>
      </c>
    </row>
    <row r="775" spans="1:3">
      <c r="A775" s="338" t="s">
        <v>719</v>
      </c>
      <c r="B775" s="335">
        <v>879</v>
      </c>
      <c r="C775" s="336">
        <v>64.3</v>
      </c>
    </row>
    <row r="776" spans="1:3">
      <c r="A776" s="338" t="s">
        <v>720</v>
      </c>
      <c r="B776" s="335">
        <v>12</v>
      </c>
      <c r="C776" s="336"/>
    </row>
    <row r="777" spans="1:3">
      <c r="A777" s="338" t="s">
        <v>721</v>
      </c>
      <c r="B777" s="335">
        <v>0</v>
      </c>
      <c r="C777" s="336"/>
    </row>
    <row r="778" spans="1:3">
      <c r="A778" s="337" t="s">
        <v>722</v>
      </c>
      <c r="B778" s="335">
        <f>SUM(B779:B780)</f>
        <v>55</v>
      </c>
      <c r="C778" s="336">
        <v>85.9</v>
      </c>
    </row>
    <row r="779" spans="1:3">
      <c r="A779" s="338" t="s">
        <v>723</v>
      </c>
      <c r="B779" s="335">
        <v>55</v>
      </c>
      <c r="C779" s="336">
        <v>85.9</v>
      </c>
    </row>
    <row r="780" spans="1:3">
      <c r="A780" s="338" t="s">
        <v>724</v>
      </c>
      <c r="B780" s="335">
        <v>0</v>
      </c>
      <c r="C780" s="336"/>
    </row>
    <row r="781" spans="1:3">
      <c r="A781" s="337" t="s">
        <v>725</v>
      </c>
      <c r="B781" s="335">
        <f>B782</f>
        <v>254</v>
      </c>
      <c r="C781" s="336">
        <v>40.6</v>
      </c>
    </row>
    <row r="782" spans="1:3">
      <c r="A782" s="338" t="s">
        <v>726</v>
      </c>
      <c r="B782" s="335">
        <v>254</v>
      </c>
      <c r="C782" s="336">
        <v>40.6</v>
      </c>
    </row>
    <row r="783" spans="1:3">
      <c r="A783" s="337" t="s">
        <v>727</v>
      </c>
      <c r="B783" s="335">
        <f>SUM(B784,B793,B797,B805,B811,B817,B823,B826,B829,B831,B833,B839,B841,B843,B858)</f>
        <v>9699</v>
      </c>
      <c r="C783" s="336">
        <v>84.2</v>
      </c>
    </row>
    <row r="784" s="16" customFormat="1" spans="1:3">
      <c r="A784" s="337" t="s">
        <v>728</v>
      </c>
      <c r="B784" s="335">
        <f>SUM(B785:B792)</f>
        <v>657</v>
      </c>
      <c r="C784" s="336">
        <v>128.6</v>
      </c>
    </row>
    <row r="785" spans="1:3">
      <c r="A785" s="338" t="s">
        <v>144</v>
      </c>
      <c r="B785" s="335">
        <v>601</v>
      </c>
      <c r="C785" s="336">
        <v>128.1</v>
      </c>
    </row>
    <row r="786" spans="1:3">
      <c r="A786" s="338" t="s">
        <v>145</v>
      </c>
      <c r="B786" s="335">
        <v>0</v>
      </c>
      <c r="C786" s="336"/>
    </row>
    <row r="787" spans="1:3">
      <c r="A787" s="338" t="s">
        <v>146</v>
      </c>
      <c r="B787" s="335">
        <v>0</v>
      </c>
      <c r="C787" s="336"/>
    </row>
    <row r="788" spans="1:3">
      <c r="A788" s="338" t="s">
        <v>729</v>
      </c>
      <c r="B788" s="335">
        <v>0</v>
      </c>
      <c r="C788" s="336"/>
    </row>
    <row r="789" spans="1:3">
      <c r="A789" s="338" t="s">
        <v>730</v>
      </c>
      <c r="B789" s="335">
        <v>0</v>
      </c>
      <c r="C789" s="336"/>
    </row>
    <row r="790" spans="1:3">
      <c r="A790" s="338" t="s">
        <v>731</v>
      </c>
      <c r="B790" s="335">
        <v>0</v>
      </c>
      <c r="C790" s="336"/>
    </row>
    <row r="791" spans="1:3">
      <c r="A791" s="338" t="s">
        <v>732</v>
      </c>
      <c r="B791" s="335">
        <v>0</v>
      </c>
      <c r="C791" s="336"/>
    </row>
    <row r="792" spans="1:3">
      <c r="A792" s="338" t="s">
        <v>733</v>
      </c>
      <c r="B792" s="335">
        <v>56</v>
      </c>
      <c r="C792" s="336">
        <v>133.3</v>
      </c>
    </row>
    <row r="793" spans="1:3">
      <c r="A793" s="337" t="s">
        <v>734</v>
      </c>
      <c r="B793" s="335">
        <f>SUM(B794:B796)</f>
        <v>132</v>
      </c>
      <c r="C793" s="336">
        <v>105.6</v>
      </c>
    </row>
    <row r="794" spans="1:3">
      <c r="A794" s="338" t="s">
        <v>735</v>
      </c>
      <c r="B794" s="335">
        <v>0</v>
      </c>
      <c r="C794" s="336"/>
    </row>
    <row r="795" spans="1:3">
      <c r="A795" s="338" t="s">
        <v>736</v>
      </c>
      <c r="B795" s="335">
        <v>0</v>
      </c>
      <c r="C795" s="336"/>
    </row>
    <row r="796" spans="1:3">
      <c r="A796" s="338" t="s">
        <v>737</v>
      </c>
      <c r="B796" s="335">
        <v>132</v>
      </c>
      <c r="C796" s="336">
        <v>105.6</v>
      </c>
    </row>
    <row r="797" spans="1:3">
      <c r="A797" s="337" t="s">
        <v>738</v>
      </c>
      <c r="B797" s="335">
        <f>SUM(B798:B804)</f>
        <v>5403</v>
      </c>
      <c r="C797" s="336">
        <v>178.1</v>
      </c>
    </row>
    <row r="798" spans="1:3">
      <c r="A798" s="338" t="s">
        <v>739</v>
      </c>
      <c r="B798" s="335">
        <v>412</v>
      </c>
      <c r="C798" s="336">
        <v>337.7</v>
      </c>
    </row>
    <row r="799" spans="1:3">
      <c r="A799" s="338" t="s">
        <v>740</v>
      </c>
      <c r="B799" s="335">
        <v>2257</v>
      </c>
      <c r="C799" s="336">
        <v>168.1</v>
      </c>
    </row>
    <row r="800" spans="1:3">
      <c r="A800" s="338" t="s">
        <v>741</v>
      </c>
      <c r="B800" s="335">
        <v>0</v>
      </c>
      <c r="C800" s="336"/>
    </row>
    <row r="801" spans="1:3">
      <c r="A801" s="338" t="s">
        <v>742</v>
      </c>
      <c r="B801" s="335">
        <v>1806</v>
      </c>
      <c r="C801" s="336">
        <v>624.9</v>
      </c>
    </row>
    <row r="802" spans="1:3">
      <c r="A802" s="338" t="s">
        <v>743</v>
      </c>
      <c r="B802" s="335">
        <v>0</v>
      </c>
      <c r="C802" s="336"/>
    </row>
    <row r="803" spans="1:3">
      <c r="A803" s="338" t="s">
        <v>744</v>
      </c>
      <c r="B803" s="335">
        <v>0</v>
      </c>
      <c r="C803" s="336"/>
    </row>
    <row r="804" spans="1:3">
      <c r="A804" s="338" t="s">
        <v>745</v>
      </c>
      <c r="B804" s="335">
        <v>928</v>
      </c>
      <c r="C804" s="336">
        <v>72.5</v>
      </c>
    </row>
    <row r="805" spans="1:3">
      <c r="A805" s="337" t="s">
        <v>746</v>
      </c>
      <c r="B805" s="335">
        <f>SUM(B806:B810)</f>
        <v>3407</v>
      </c>
      <c r="C805" s="336">
        <v>151.6</v>
      </c>
    </row>
    <row r="806" spans="1:3">
      <c r="A806" s="338" t="s">
        <v>747</v>
      </c>
      <c r="B806" s="335">
        <v>1360</v>
      </c>
      <c r="C806" s="336">
        <v>88.3</v>
      </c>
    </row>
    <row r="807" spans="1:3">
      <c r="A807" s="338" t="s">
        <v>748</v>
      </c>
      <c r="B807" s="335">
        <v>2047</v>
      </c>
      <c r="C807" s="336">
        <v>289.9</v>
      </c>
    </row>
    <row r="808" spans="1:3">
      <c r="A808" s="338" t="s">
        <v>749</v>
      </c>
      <c r="B808" s="335">
        <v>0</v>
      </c>
      <c r="C808" s="336"/>
    </row>
    <row r="809" spans="1:3">
      <c r="A809" s="338" t="s">
        <v>750</v>
      </c>
      <c r="B809" s="335">
        <v>0</v>
      </c>
      <c r="C809" s="336"/>
    </row>
    <row r="810" spans="1:3">
      <c r="A810" s="338" t="s">
        <v>751</v>
      </c>
      <c r="B810" s="335">
        <v>0</v>
      </c>
      <c r="C810" s="336"/>
    </row>
    <row r="811" spans="1:3">
      <c r="A811" s="337" t="s">
        <v>752</v>
      </c>
      <c r="B811" s="335">
        <f>SUM(B812:B816)</f>
        <v>0</v>
      </c>
      <c r="C811" s="336"/>
    </row>
    <row r="812" spans="1:3">
      <c r="A812" s="338" t="s">
        <v>753</v>
      </c>
      <c r="B812" s="335">
        <v>0</v>
      </c>
      <c r="C812" s="336"/>
    </row>
    <row r="813" spans="1:3">
      <c r="A813" s="338" t="s">
        <v>754</v>
      </c>
      <c r="B813" s="335">
        <v>0</v>
      </c>
      <c r="C813" s="336"/>
    </row>
    <row r="814" spans="1:3">
      <c r="A814" s="338" t="s">
        <v>755</v>
      </c>
      <c r="B814" s="335">
        <v>0</v>
      </c>
      <c r="C814" s="336"/>
    </row>
    <row r="815" spans="1:3">
      <c r="A815" s="338" t="s">
        <v>756</v>
      </c>
      <c r="B815" s="335">
        <v>0</v>
      </c>
      <c r="C815" s="336"/>
    </row>
    <row r="816" spans="1:3">
      <c r="A816" s="338" t="s">
        <v>757</v>
      </c>
      <c r="B816" s="335">
        <v>0</v>
      </c>
      <c r="C816" s="336"/>
    </row>
    <row r="817" spans="1:3">
      <c r="A817" s="337" t="s">
        <v>758</v>
      </c>
      <c r="B817" s="335">
        <f>SUM(B818:B822)</f>
        <v>0</v>
      </c>
      <c r="C817" s="336"/>
    </row>
    <row r="818" spans="1:3">
      <c r="A818" s="338" t="s">
        <v>759</v>
      </c>
      <c r="B818" s="335">
        <v>0</v>
      </c>
      <c r="C818" s="336"/>
    </row>
    <row r="819" spans="1:3">
      <c r="A819" s="338" t="s">
        <v>760</v>
      </c>
      <c r="B819" s="335">
        <v>0</v>
      </c>
      <c r="C819" s="336"/>
    </row>
    <row r="820" spans="1:3">
      <c r="A820" s="338" t="s">
        <v>761</v>
      </c>
      <c r="B820" s="335">
        <v>0</v>
      </c>
      <c r="C820" s="336"/>
    </row>
    <row r="821" spans="1:3">
      <c r="A821" s="338" t="s">
        <v>762</v>
      </c>
      <c r="B821" s="335">
        <v>0</v>
      </c>
      <c r="C821" s="336"/>
    </row>
    <row r="822" spans="1:3">
      <c r="A822" s="338" t="s">
        <v>763</v>
      </c>
      <c r="B822" s="335">
        <v>0</v>
      </c>
      <c r="C822" s="336"/>
    </row>
    <row r="823" spans="1:3">
      <c r="A823" s="337" t="s">
        <v>764</v>
      </c>
      <c r="B823" s="335">
        <f>SUM(B824:B825)</f>
        <v>0</v>
      </c>
      <c r="C823" s="336"/>
    </row>
    <row r="824" spans="1:3">
      <c r="A824" s="338" t="s">
        <v>765</v>
      </c>
      <c r="B824" s="335">
        <v>0</v>
      </c>
      <c r="C824" s="336"/>
    </row>
    <row r="825" spans="1:3">
      <c r="A825" s="338" t="s">
        <v>766</v>
      </c>
      <c r="B825" s="335">
        <v>0</v>
      </c>
      <c r="C825" s="336"/>
    </row>
    <row r="826" spans="1:3">
      <c r="A826" s="337" t="s">
        <v>767</v>
      </c>
      <c r="B826" s="335">
        <f>SUM(B827:B828)</f>
        <v>0</v>
      </c>
      <c r="C826" s="336"/>
    </row>
    <row r="827" spans="1:3">
      <c r="A827" s="338" t="s">
        <v>768</v>
      </c>
      <c r="B827" s="335">
        <v>0</v>
      </c>
      <c r="C827" s="336"/>
    </row>
    <row r="828" spans="1:3">
      <c r="A828" s="338" t="s">
        <v>769</v>
      </c>
      <c r="B828" s="335">
        <v>0</v>
      </c>
      <c r="C828" s="336"/>
    </row>
    <row r="829" spans="1:3">
      <c r="A829" s="337" t="s">
        <v>770</v>
      </c>
      <c r="B829" s="335">
        <f>B830</f>
        <v>0</v>
      </c>
      <c r="C829" s="336"/>
    </row>
    <row r="830" spans="1:3">
      <c r="A830" s="338" t="s">
        <v>771</v>
      </c>
      <c r="B830" s="335">
        <v>0</v>
      </c>
      <c r="C830" s="336"/>
    </row>
    <row r="831" spans="1:3">
      <c r="A831" s="337" t="s">
        <v>772</v>
      </c>
      <c r="B831" s="335">
        <f>B832</f>
        <v>35</v>
      </c>
      <c r="C831" s="336">
        <v>1.9</v>
      </c>
    </row>
    <row r="832" spans="1:3">
      <c r="A832" s="338" t="s">
        <v>773</v>
      </c>
      <c r="B832" s="335">
        <v>35</v>
      </c>
      <c r="C832" s="336">
        <v>1.9</v>
      </c>
    </row>
    <row r="833" spans="1:3">
      <c r="A833" s="337" t="s">
        <v>774</v>
      </c>
      <c r="B833" s="335">
        <f>SUM(B834:B838)</f>
        <v>44</v>
      </c>
      <c r="C833" s="336">
        <v>2.2</v>
      </c>
    </row>
    <row r="834" spans="1:3">
      <c r="A834" s="338" t="s">
        <v>775</v>
      </c>
      <c r="B834" s="335">
        <v>0</v>
      </c>
      <c r="C834" s="336"/>
    </row>
    <row r="835" spans="1:3">
      <c r="A835" s="338" t="s">
        <v>776</v>
      </c>
      <c r="B835" s="335">
        <v>0</v>
      </c>
      <c r="C835" s="336"/>
    </row>
    <row r="836" spans="1:3">
      <c r="A836" s="338" t="s">
        <v>777</v>
      </c>
      <c r="B836" s="335">
        <v>0</v>
      </c>
      <c r="C836" s="336">
        <v>0</v>
      </c>
    </row>
    <row r="837" spans="1:3">
      <c r="A837" s="338" t="s">
        <v>778</v>
      </c>
      <c r="B837" s="335">
        <v>12</v>
      </c>
      <c r="C837" s="336"/>
    </row>
    <row r="838" spans="1:3">
      <c r="A838" s="338" t="s">
        <v>779</v>
      </c>
      <c r="B838" s="335">
        <v>32</v>
      </c>
      <c r="C838" s="336">
        <v>2.1</v>
      </c>
    </row>
    <row r="839" spans="1:3">
      <c r="A839" s="337" t="s">
        <v>780</v>
      </c>
      <c r="B839" s="335">
        <f>B840</f>
        <v>0</v>
      </c>
      <c r="C839" s="336"/>
    </row>
    <row r="840" spans="1:3">
      <c r="A840" s="338" t="s">
        <v>781</v>
      </c>
      <c r="B840" s="335">
        <v>0</v>
      </c>
      <c r="C840" s="336"/>
    </row>
    <row r="841" spans="1:3">
      <c r="A841" s="337" t="s">
        <v>782</v>
      </c>
      <c r="B841" s="335">
        <f>B842</f>
        <v>0</v>
      </c>
      <c r="C841" s="336"/>
    </row>
    <row r="842" spans="1:3">
      <c r="A842" s="338" t="s">
        <v>783</v>
      </c>
      <c r="B842" s="335">
        <v>0</v>
      </c>
      <c r="C842" s="336"/>
    </row>
    <row r="843" spans="1:3">
      <c r="A843" s="337" t="s">
        <v>784</v>
      </c>
      <c r="B843" s="335">
        <f>SUM(B844:B857)</f>
        <v>0</v>
      </c>
      <c r="C843" s="336"/>
    </row>
    <row r="844" spans="1:3">
      <c r="A844" s="338" t="s">
        <v>144</v>
      </c>
      <c r="B844" s="335">
        <v>0</v>
      </c>
      <c r="C844" s="336"/>
    </row>
    <row r="845" spans="1:3">
      <c r="A845" s="338" t="s">
        <v>145</v>
      </c>
      <c r="B845" s="335">
        <v>0</v>
      </c>
      <c r="C845" s="336"/>
    </row>
    <row r="846" spans="1:3">
      <c r="A846" s="338" t="s">
        <v>146</v>
      </c>
      <c r="B846" s="335">
        <v>0</v>
      </c>
      <c r="C846" s="336"/>
    </row>
    <row r="847" spans="1:3">
      <c r="A847" s="338" t="s">
        <v>785</v>
      </c>
      <c r="B847" s="335">
        <v>0</v>
      </c>
      <c r="C847" s="336"/>
    </row>
    <row r="848" spans="1:3">
      <c r="A848" s="338" t="s">
        <v>786</v>
      </c>
      <c r="B848" s="335">
        <v>0</v>
      </c>
      <c r="C848" s="336"/>
    </row>
    <row r="849" spans="1:3">
      <c r="A849" s="338" t="s">
        <v>787</v>
      </c>
      <c r="B849" s="335">
        <v>0</v>
      </c>
      <c r="C849" s="336"/>
    </row>
    <row r="850" spans="1:3">
      <c r="A850" s="338" t="s">
        <v>788</v>
      </c>
      <c r="B850" s="335">
        <v>0</v>
      </c>
      <c r="C850" s="336"/>
    </row>
    <row r="851" spans="1:3">
      <c r="A851" s="338" t="s">
        <v>789</v>
      </c>
      <c r="B851" s="335">
        <v>0</v>
      </c>
      <c r="C851" s="336"/>
    </row>
    <row r="852" spans="1:3">
      <c r="A852" s="338" t="s">
        <v>790</v>
      </c>
      <c r="B852" s="335">
        <v>0</v>
      </c>
      <c r="C852" s="336"/>
    </row>
    <row r="853" spans="1:3">
      <c r="A853" s="338" t="s">
        <v>791</v>
      </c>
      <c r="B853" s="335">
        <v>0</v>
      </c>
      <c r="C853" s="336"/>
    </row>
    <row r="854" spans="1:3">
      <c r="A854" s="338" t="s">
        <v>187</v>
      </c>
      <c r="B854" s="335">
        <v>0</v>
      </c>
      <c r="C854" s="336"/>
    </row>
    <row r="855" spans="1:3">
      <c r="A855" s="338" t="s">
        <v>792</v>
      </c>
      <c r="B855" s="335">
        <v>0</v>
      </c>
      <c r="C855" s="336"/>
    </row>
    <row r="856" spans="1:3">
      <c r="A856" s="338" t="s">
        <v>153</v>
      </c>
      <c r="B856" s="335">
        <v>0</v>
      </c>
      <c r="C856" s="336"/>
    </row>
    <row r="857" spans="1:3">
      <c r="A857" s="338" t="s">
        <v>793</v>
      </c>
      <c r="B857" s="335">
        <v>0</v>
      </c>
      <c r="C857" s="336"/>
    </row>
    <row r="858" spans="1:3">
      <c r="A858" s="337" t="s">
        <v>794</v>
      </c>
      <c r="B858" s="335">
        <f>B859</f>
        <v>21</v>
      </c>
      <c r="C858" s="336">
        <v>1.2</v>
      </c>
    </row>
    <row r="859" spans="1:3">
      <c r="A859" s="338" t="s">
        <v>795</v>
      </c>
      <c r="B859" s="335">
        <v>21</v>
      </c>
      <c r="C859" s="336">
        <v>1.2</v>
      </c>
    </row>
    <row r="860" spans="1:3">
      <c r="A860" s="337" t="s">
        <v>796</v>
      </c>
      <c r="B860" s="335">
        <f>SUM(B861,B873,B875,B878,B880,B882)</f>
        <v>38662</v>
      </c>
      <c r="C860" s="336">
        <v>273.1</v>
      </c>
    </row>
    <row r="861" s="16" customFormat="1" spans="1:3">
      <c r="A861" s="337" t="s">
        <v>797</v>
      </c>
      <c r="B861" s="335">
        <f>SUM(B862:B872)</f>
        <v>1581</v>
      </c>
      <c r="C861" s="336">
        <v>73.1</v>
      </c>
    </row>
    <row r="862" spans="1:3">
      <c r="A862" s="338" t="s">
        <v>144</v>
      </c>
      <c r="B862" s="335">
        <v>191</v>
      </c>
      <c r="C862" s="336">
        <v>116.5</v>
      </c>
    </row>
    <row r="863" spans="1:3">
      <c r="A863" s="338" t="s">
        <v>145</v>
      </c>
      <c r="B863" s="335">
        <v>0</v>
      </c>
      <c r="C863" s="336"/>
    </row>
    <row r="864" spans="1:3">
      <c r="A864" s="338" t="s">
        <v>146</v>
      </c>
      <c r="B864" s="335">
        <v>0</v>
      </c>
      <c r="C864" s="336"/>
    </row>
    <row r="865" spans="1:3">
      <c r="A865" s="338" t="s">
        <v>798</v>
      </c>
      <c r="B865" s="335">
        <v>781</v>
      </c>
      <c r="C865" s="336">
        <v>102.4</v>
      </c>
    </row>
    <row r="866" spans="1:3">
      <c r="A866" s="338" t="s">
        <v>799</v>
      </c>
      <c r="B866" s="335">
        <v>0</v>
      </c>
      <c r="C866" s="336"/>
    </row>
    <row r="867" spans="1:3">
      <c r="A867" s="338" t="s">
        <v>800</v>
      </c>
      <c r="B867" s="335">
        <v>0</v>
      </c>
      <c r="C867" s="336"/>
    </row>
    <row r="868" spans="1:3">
      <c r="A868" s="338" t="s">
        <v>801</v>
      </c>
      <c r="B868" s="335">
        <v>0</v>
      </c>
      <c r="C868" s="336"/>
    </row>
    <row r="869" spans="1:3">
      <c r="A869" s="338" t="s">
        <v>802</v>
      </c>
      <c r="B869" s="335">
        <v>0</v>
      </c>
      <c r="C869" s="336"/>
    </row>
    <row r="870" spans="1:3">
      <c r="A870" s="338" t="s">
        <v>803</v>
      </c>
      <c r="B870" s="335">
        <v>114</v>
      </c>
      <c r="C870" s="336">
        <v>71.7</v>
      </c>
    </row>
    <row r="871" spans="1:3">
      <c r="A871" s="338" t="s">
        <v>804</v>
      </c>
      <c r="B871" s="335">
        <v>0</v>
      </c>
      <c r="C871" s="336"/>
    </row>
    <row r="872" spans="1:3">
      <c r="A872" s="338" t="s">
        <v>805</v>
      </c>
      <c r="B872" s="335">
        <v>495</v>
      </c>
      <c r="C872" s="336">
        <v>46</v>
      </c>
    </row>
    <row r="873" spans="1:3">
      <c r="A873" s="337" t="s">
        <v>806</v>
      </c>
      <c r="B873" s="335">
        <f>B874</f>
        <v>6045</v>
      </c>
      <c r="C873" s="336">
        <v>193.7</v>
      </c>
    </row>
    <row r="874" spans="1:3">
      <c r="A874" s="338" t="s">
        <v>807</v>
      </c>
      <c r="B874" s="335">
        <v>6045</v>
      </c>
      <c r="C874" s="336">
        <v>193.7</v>
      </c>
    </row>
    <row r="875" spans="1:3">
      <c r="A875" s="337" t="s">
        <v>808</v>
      </c>
      <c r="B875" s="335">
        <f>SUM(B876:B877)</f>
        <v>22413</v>
      </c>
      <c r="C875" s="336">
        <v>771.5</v>
      </c>
    </row>
    <row r="876" spans="1:3">
      <c r="A876" s="338" t="s">
        <v>809</v>
      </c>
      <c r="B876" s="335">
        <v>0</v>
      </c>
      <c r="C876" s="336"/>
    </row>
    <row r="877" spans="1:3">
      <c r="A877" s="338" t="s">
        <v>810</v>
      </c>
      <c r="B877" s="335">
        <v>22413</v>
      </c>
      <c r="C877" s="336">
        <v>771.5</v>
      </c>
    </row>
    <row r="878" spans="1:3">
      <c r="A878" s="337" t="s">
        <v>811</v>
      </c>
      <c r="B878" s="335">
        <f t="shared" ref="B878:B882" si="1">B879</f>
        <v>812</v>
      </c>
      <c r="C878" s="336">
        <v>99</v>
      </c>
    </row>
    <row r="879" spans="1:3">
      <c r="A879" s="338" t="s">
        <v>812</v>
      </c>
      <c r="B879" s="335">
        <v>812</v>
      </c>
      <c r="C879" s="336">
        <v>99</v>
      </c>
    </row>
    <row r="880" spans="1:3">
      <c r="A880" s="337" t="s">
        <v>813</v>
      </c>
      <c r="B880" s="335">
        <f t="shared" si="1"/>
        <v>81</v>
      </c>
      <c r="C880" s="336">
        <v>168.8</v>
      </c>
    </row>
    <row r="881" spans="1:3">
      <c r="A881" s="338" t="s">
        <v>814</v>
      </c>
      <c r="B881" s="335">
        <v>81</v>
      </c>
      <c r="C881" s="336">
        <v>168.8</v>
      </c>
    </row>
    <row r="882" spans="1:3">
      <c r="A882" s="337" t="s">
        <v>815</v>
      </c>
      <c r="B882" s="335">
        <f t="shared" si="1"/>
        <v>7730</v>
      </c>
      <c r="C882" s="336">
        <v>151.6</v>
      </c>
    </row>
    <row r="883" spans="1:3">
      <c r="A883" s="338" t="s">
        <v>816</v>
      </c>
      <c r="B883" s="335">
        <v>7730</v>
      </c>
      <c r="C883" s="336">
        <v>151.6</v>
      </c>
    </row>
    <row r="884" spans="1:3">
      <c r="A884" s="337" t="s">
        <v>817</v>
      </c>
      <c r="B884" s="335">
        <f>SUM(B885,B911,B939,B966,B977,B988,B994,B1001,B1008,B1012)</f>
        <v>58197</v>
      </c>
      <c r="C884" s="336">
        <v>130</v>
      </c>
    </row>
    <row r="885" s="16" customFormat="1" spans="1:3">
      <c r="A885" s="337" t="s">
        <v>818</v>
      </c>
      <c r="B885" s="335">
        <f>SUM(B886:B910)</f>
        <v>10581</v>
      </c>
      <c r="C885" s="336">
        <v>99.7</v>
      </c>
    </row>
    <row r="886" spans="1:3">
      <c r="A886" s="338" t="s">
        <v>144</v>
      </c>
      <c r="B886" s="335">
        <v>436</v>
      </c>
      <c r="C886" s="336">
        <v>100</v>
      </c>
    </row>
    <row r="887" spans="1:3">
      <c r="A887" s="338" t="s">
        <v>145</v>
      </c>
      <c r="B887" s="335">
        <v>0</v>
      </c>
      <c r="C887" s="336"/>
    </row>
    <row r="888" spans="1:3">
      <c r="A888" s="338" t="s">
        <v>146</v>
      </c>
      <c r="B888" s="335">
        <v>0</v>
      </c>
      <c r="C888" s="336"/>
    </row>
    <row r="889" spans="1:3">
      <c r="A889" s="338" t="s">
        <v>153</v>
      </c>
      <c r="B889" s="335">
        <v>2616</v>
      </c>
      <c r="C889" s="336">
        <v>143.2</v>
      </c>
    </row>
    <row r="890" spans="1:3">
      <c r="A890" s="338" t="s">
        <v>819</v>
      </c>
      <c r="B890" s="335">
        <v>0</v>
      </c>
      <c r="C890" s="336"/>
    </row>
    <row r="891" spans="1:3">
      <c r="A891" s="338" t="s">
        <v>820</v>
      </c>
      <c r="B891" s="335">
        <v>107</v>
      </c>
      <c r="C891" s="336">
        <v>36.8</v>
      </c>
    </row>
    <row r="892" spans="1:3">
      <c r="A892" s="338" t="s">
        <v>821</v>
      </c>
      <c r="B892" s="335">
        <v>378</v>
      </c>
      <c r="C892" s="336">
        <v>71.1</v>
      </c>
    </row>
    <row r="893" spans="1:3">
      <c r="A893" s="338" t="s">
        <v>822</v>
      </c>
      <c r="B893" s="335">
        <v>165</v>
      </c>
      <c r="C893" s="336">
        <v>54.5</v>
      </c>
    </row>
    <row r="894" spans="1:3">
      <c r="A894" s="338" t="s">
        <v>823</v>
      </c>
      <c r="B894" s="335">
        <v>61</v>
      </c>
      <c r="C894" s="336">
        <v>113</v>
      </c>
    </row>
    <row r="895" spans="1:3">
      <c r="A895" s="338" t="s">
        <v>824</v>
      </c>
      <c r="B895" s="335">
        <v>7</v>
      </c>
      <c r="C895" s="336">
        <v>233.3</v>
      </c>
    </row>
    <row r="896" spans="1:3">
      <c r="A896" s="338" t="s">
        <v>825</v>
      </c>
      <c r="B896" s="335">
        <v>63</v>
      </c>
      <c r="C896" s="336">
        <v>1260</v>
      </c>
    </row>
    <row r="897" spans="1:3">
      <c r="A897" s="338" t="s">
        <v>826</v>
      </c>
      <c r="B897" s="335">
        <v>0</v>
      </c>
      <c r="C897" s="336"/>
    </row>
    <row r="898" spans="1:3">
      <c r="A898" s="338" t="s">
        <v>827</v>
      </c>
      <c r="B898" s="335">
        <v>305</v>
      </c>
      <c r="C898" s="336">
        <v>27.1</v>
      </c>
    </row>
    <row r="899" spans="1:3">
      <c r="A899" s="338" t="s">
        <v>828</v>
      </c>
      <c r="B899" s="335">
        <v>18</v>
      </c>
      <c r="C899" s="336"/>
    </row>
    <row r="900" spans="1:3">
      <c r="A900" s="338" t="s">
        <v>829</v>
      </c>
      <c r="B900" s="335">
        <v>0</v>
      </c>
      <c r="C900" s="336"/>
    </row>
    <row r="901" spans="1:3">
      <c r="A901" s="338" t="s">
        <v>830</v>
      </c>
      <c r="B901" s="335">
        <v>2792</v>
      </c>
      <c r="C901" s="336">
        <v>155.5</v>
      </c>
    </row>
    <row r="902" spans="1:3">
      <c r="A902" s="338" t="s">
        <v>831</v>
      </c>
      <c r="B902" s="335">
        <v>259</v>
      </c>
      <c r="C902" s="336">
        <v>123.3</v>
      </c>
    </row>
    <row r="903" spans="1:3">
      <c r="A903" s="338" t="s">
        <v>832</v>
      </c>
      <c r="B903" s="335">
        <v>41</v>
      </c>
      <c r="C903" s="336"/>
    </row>
    <row r="904" spans="1:3">
      <c r="A904" s="338" t="s">
        <v>833</v>
      </c>
      <c r="B904" s="335">
        <v>230</v>
      </c>
      <c r="C904" s="336"/>
    </row>
    <row r="905" spans="1:3">
      <c r="A905" s="338" t="s">
        <v>834</v>
      </c>
      <c r="B905" s="335">
        <v>0</v>
      </c>
      <c r="C905" s="336"/>
    </row>
    <row r="906" spans="1:3">
      <c r="A906" s="338" t="s">
        <v>835</v>
      </c>
      <c r="B906" s="335">
        <v>60</v>
      </c>
      <c r="C906" s="336">
        <v>41.7</v>
      </c>
    </row>
    <row r="907" spans="1:3">
      <c r="A907" s="338" t="s">
        <v>836</v>
      </c>
      <c r="B907" s="335">
        <v>244</v>
      </c>
      <c r="C907" s="336">
        <v>61.6</v>
      </c>
    </row>
    <row r="908" spans="1:3">
      <c r="A908" s="338" t="s">
        <v>837</v>
      </c>
      <c r="B908" s="335">
        <v>115</v>
      </c>
      <c r="C908" s="336">
        <v>261.4</v>
      </c>
    </row>
    <row r="909" spans="1:3">
      <c r="A909" s="338" t="s">
        <v>838</v>
      </c>
      <c r="B909" s="335">
        <v>18</v>
      </c>
      <c r="C909" s="336">
        <v>90</v>
      </c>
    </row>
    <row r="910" spans="1:3">
      <c r="A910" s="338" t="s">
        <v>839</v>
      </c>
      <c r="B910" s="335">
        <v>2666</v>
      </c>
      <c r="C910" s="336">
        <v>77.8</v>
      </c>
    </row>
    <row r="911" spans="1:3">
      <c r="A911" s="337" t="s">
        <v>840</v>
      </c>
      <c r="B911" s="335">
        <f>SUM(B912:B938)</f>
        <v>4646</v>
      </c>
      <c r="C911" s="336">
        <v>96.3</v>
      </c>
    </row>
    <row r="912" spans="1:3">
      <c r="A912" s="338" t="s">
        <v>144</v>
      </c>
      <c r="B912" s="335">
        <v>220</v>
      </c>
      <c r="C912" s="336">
        <v>96.9</v>
      </c>
    </row>
    <row r="913" spans="1:3">
      <c r="A913" s="338" t="s">
        <v>145</v>
      </c>
      <c r="B913" s="335">
        <v>0</v>
      </c>
      <c r="C913" s="336"/>
    </row>
    <row r="914" spans="1:3">
      <c r="A914" s="338" t="s">
        <v>146</v>
      </c>
      <c r="B914" s="335">
        <v>0</v>
      </c>
      <c r="C914" s="336"/>
    </row>
    <row r="915" spans="1:3">
      <c r="A915" s="338" t="s">
        <v>841</v>
      </c>
      <c r="B915" s="335">
        <v>1174</v>
      </c>
      <c r="C915" s="336">
        <v>132.5</v>
      </c>
    </row>
    <row r="916" spans="1:3">
      <c r="A916" s="338" t="s">
        <v>842</v>
      </c>
      <c r="B916" s="335">
        <v>1035</v>
      </c>
      <c r="C916" s="336">
        <v>125.9</v>
      </c>
    </row>
    <row r="917" spans="1:3">
      <c r="A917" s="338" t="s">
        <v>843</v>
      </c>
      <c r="B917" s="335">
        <v>0</v>
      </c>
      <c r="C917" s="336">
        <v>0</v>
      </c>
    </row>
    <row r="918" spans="1:3">
      <c r="A918" s="338" t="s">
        <v>844</v>
      </c>
      <c r="B918" s="335">
        <v>39</v>
      </c>
      <c r="C918" s="336">
        <v>42.9</v>
      </c>
    </row>
    <row r="919" spans="1:3">
      <c r="A919" s="338" t="s">
        <v>845</v>
      </c>
      <c r="B919" s="335">
        <v>0</v>
      </c>
      <c r="C919" s="336">
        <v>0</v>
      </c>
    </row>
    <row r="920" spans="1:3">
      <c r="A920" s="338" t="s">
        <v>846</v>
      </c>
      <c r="B920" s="335">
        <v>1049</v>
      </c>
      <c r="C920" s="336">
        <v>98.3</v>
      </c>
    </row>
    <row r="921" spans="1:3">
      <c r="A921" s="338" t="s">
        <v>847</v>
      </c>
      <c r="B921" s="335">
        <v>0</v>
      </c>
      <c r="C921" s="336">
        <v>0</v>
      </c>
    </row>
    <row r="922" spans="1:3">
      <c r="A922" s="338" t="s">
        <v>848</v>
      </c>
      <c r="B922" s="335">
        <v>33</v>
      </c>
      <c r="C922" s="336">
        <v>330</v>
      </c>
    </row>
    <row r="923" spans="1:3">
      <c r="A923" s="338" t="s">
        <v>849</v>
      </c>
      <c r="B923" s="335">
        <v>0</v>
      </c>
      <c r="C923" s="336"/>
    </row>
    <row r="924" spans="1:3">
      <c r="A924" s="338" t="s">
        <v>850</v>
      </c>
      <c r="B924" s="335">
        <v>40</v>
      </c>
      <c r="C924" s="336">
        <v>100</v>
      </c>
    </row>
    <row r="925" spans="1:3">
      <c r="A925" s="338" t="s">
        <v>851</v>
      </c>
      <c r="B925" s="335">
        <v>0</v>
      </c>
      <c r="C925" s="336"/>
    </row>
    <row r="926" spans="1:3">
      <c r="A926" s="338" t="s">
        <v>852</v>
      </c>
      <c r="B926" s="335">
        <v>0</v>
      </c>
      <c r="C926" s="336"/>
    </row>
    <row r="927" spans="1:3">
      <c r="A927" s="338" t="s">
        <v>853</v>
      </c>
      <c r="B927" s="335">
        <v>0</v>
      </c>
      <c r="C927" s="336"/>
    </row>
    <row r="928" spans="1:3">
      <c r="A928" s="338" t="s">
        <v>854</v>
      </c>
      <c r="B928" s="335">
        <v>5</v>
      </c>
      <c r="C928" s="336">
        <v>100</v>
      </c>
    </row>
    <row r="929" spans="1:3">
      <c r="A929" s="338" t="s">
        <v>855</v>
      </c>
      <c r="B929" s="335">
        <v>0</v>
      </c>
      <c r="C929" s="336"/>
    </row>
    <row r="930" spans="1:3">
      <c r="A930" s="338" t="s">
        <v>856</v>
      </c>
      <c r="B930" s="335">
        <v>40</v>
      </c>
      <c r="C930" s="336">
        <v>100</v>
      </c>
    </row>
    <row r="931" spans="1:3">
      <c r="A931" s="338" t="s">
        <v>857</v>
      </c>
      <c r="B931" s="335">
        <v>0</v>
      </c>
      <c r="C931" s="336"/>
    </row>
    <row r="932" spans="1:3">
      <c r="A932" s="338" t="s">
        <v>858</v>
      </c>
      <c r="B932" s="335">
        <v>0</v>
      </c>
      <c r="C932" s="336"/>
    </row>
    <row r="933" spans="1:3">
      <c r="A933" s="338" t="s">
        <v>859</v>
      </c>
      <c r="B933" s="335">
        <v>0</v>
      </c>
      <c r="C933" s="336"/>
    </row>
    <row r="934" spans="1:3">
      <c r="A934" s="338" t="s">
        <v>860</v>
      </c>
      <c r="B934" s="335">
        <v>0</v>
      </c>
      <c r="C934" s="336">
        <v>0</v>
      </c>
    </row>
    <row r="935" spans="1:3">
      <c r="A935" s="338" t="s">
        <v>861</v>
      </c>
      <c r="B935" s="335">
        <v>14</v>
      </c>
      <c r="C935" s="336">
        <v>46.7</v>
      </c>
    </row>
    <row r="936" spans="1:3">
      <c r="A936" s="338" t="s">
        <v>862</v>
      </c>
      <c r="B936" s="335">
        <v>0</v>
      </c>
      <c r="C936" s="336"/>
    </row>
    <row r="937" spans="1:3">
      <c r="A937" s="338" t="s">
        <v>863</v>
      </c>
      <c r="B937" s="335">
        <v>264</v>
      </c>
      <c r="C937" s="336">
        <v>73.1</v>
      </c>
    </row>
    <row r="938" spans="1:3">
      <c r="A938" s="338" t="s">
        <v>864</v>
      </c>
      <c r="B938" s="335">
        <v>733</v>
      </c>
      <c r="C938" s="336">
        <v>70.8</v>
      </c>
    </row>
    <row r="939" spans="1:3">
      <c r="A939" s="337" t="s">
        <v>865</v>
      </c>
      <c r="B939" s="335">
        <f>SUM(B940:B965)</f>
        <v>21655</v>
      </c>
      <c r="C939" s="336">
        <v>115.6</v>
      </c>
    </row>
    <row r="940" spans="1:3">
      <c r="A940" s="338" t="s">
        <v>144</v>
      </c>
      <c r="B940" s="335">
        <v>360</v>
      </c>
      <c r="C940" s="336">
        <v>105.9</v>
      </c>
    </row>
    <row r="941" spans="1:3">
      <c r="A941" s="338" t="s">
        <v>145</v>
      </c>
      <c r="B941" s="335">
        <v>0</v>
      </c>
      <c r="C941" s="336"/>
    </row>
    <row r="942" spans="1:3">
      <c r="A942" s="338" t="s">
        <v>146</v>
      </c>
      <c r="B942" s="335">
        <v>0</v>
      </c>
      <c r="C942" s="336"/>
    </row>
    <row r="943" spans="1:3">
      <c r="A943" s="338" t="s">
        <v>866</v>
      </c>
      <c r="B943" s="335">
        <v>0</v>
      </c>
      <c r="C943" s="336"/>
    </row>
    <row r="944" spans="1:3">
      <c r="A944" s="338" t="s">
        <v>867</v>
      </c>
      <c r="B944" s="335">
        <v>12978</v>
      </c>
      <c r="C944" s="336">
        <v>196.3</v>
      </c>
    </row>
    <row r="945" spans="1:3">
      <c r="A945" s="338" t="s">
        <v>868</v>
      </c>
      <c r="B945" s="335">
        <v>436</v>
      </c>
      <c r="C945" s="336">
        <v>65.2</v>
      </c>
    </row>
    <row r="946" spans="1:3">
      <c r="A946" s="338" t="s">
        <v>869</v>
      </c>
      <c r="B946" s="335">
        <v>0</v>
      </c>
      <c r="C946" s="336"/>
    </row>
    <row r="947" spans="1:3">
      <c r="A947" s="338" t="s">
        <v>870</v>
      </c>
      <c r="B947" s="335">
        <v>0</v>
      </c>
      <c r="C947" s="336">
        <v>0</v>
      </c>
    </row>
    <row r="948" spans="1:3">
      <c r="A948" s="338" t="s">
        <v>871</v>
      </c>
      <c r="B948" s="335">
        <v>0</v>
      </c>
      <c r="C948" s="336"/>
    </row>
    <row r="949" spans="1:3">
      <c r="A949" s="338" t="s">
        <v>872</v>
      </c>
      <c r="B949" s="335">
        <v>515</v>
      </c>
      <c r="C949" s="336">
        <v>109.6</v>
      </c>
    </row>
    <row r="950" spans="1:3">
      <c r="A950" s="338" t="s">
        <v>873</v>
      </c>
      <c r="B950" s="335">
        <v>300</v>
      </c>
      <c r="C950" s="336"/>
    </row>
    <row r="951" spans="1:3">
      <c r="A951" s="338" t="s">
        <v>874</v>
      </c>
      <c r="B951" s="335">
        <v>0</v>
      </c>
      <c r="C951" s="336"/>
    </row>
    <row r="952" spans="1:3">
      <c r="A952" s="338" t="s">
        <v>875</v>
      </c>
      <c r="B952" s="335">
        <v>0</v>
      </c>
      <c r="C952" s="336"/>
    </row>
    <row r="953" spans="1:3">
      <c r="A953" s="338" t="s">
        <v>876</v>
      </c>
      <c r="B953" s="335">
        <v>1138</v>
      </c>
      <c r="C953" s="336">
        <v>34.2</v>
      </c>
    </row>
    <row r="954" spans="1:3">
      <c r="A954" s="338" t="s">
        <v>877</v>
      </c>
      <c r="B954" s="335">
        <v>0</v>
      </c>
      <c r="C954" s="336"/>
    </row>
    <row r="955" spans="1:3">
      <c r="A955" s="338" t="s">
        <v>878</v>
      </c>
      <c r="B955" s="335">
        <v>2606</v>
      </c>
      <c r="C955" s="336">
        <v>129</v>
      </c>
    </row>
    <row r="956" spans="1:3">
      <c r="A956" s="338" t="s">
        <v>879</v>
      </c>
      <c r="B956" s="335">
        <v>0</v>
      </c>
      <c r="C956" s="336"/>
    </row>
    <row r="957" spans="1:3">
      <c r="A957" s="338" t="s">
        <v>880</v>
      </c>
      <c r="B957" s="335">
        <v>0</v>
      </c>
      <c r="C957" s="336"/>
    </row>
    <row r="958" spans="1:3">
      <c r="A958" s="338" t="s">
        <v>881</v>
      </c>
      <c r="B958" s="335">
        <v>0</v>
      </c>
      <c r="C958" s="336"/>
    </row>
    <row r="959" spans="1:3">
      <c r="A959" s="338" t="s">
        <v>882</v>
      </c>
      <c r="B959" s="335">
        <v>0</v>
      </c>
      <c r="C959" s="336"/>
    </row>
    <row r="960" spans="1:3">
      <c r="A960" s="338" t="s">
        <v>883</v>
      </c>
      <c r="B960" s="335">
        <v>0</v>
      </c>
      <c r="C960" s="336"/>
    </row>
    <row r="961" spans="1:3">
      <c r="A961" s="338" t="s">
        <v>884</v>
      </c>
      <c r="B961" s="335">
        <v>0</v>
      </c>
      <c r="C961" s="336"/>
    </row>
    <row r="962" spans="1:3">
      <c r="A962" s="338" t="s">
        <v>857</v>
      </c>
      <c r="B962" s="335">
        <v>0</v>
      </c>
      <c r="C962" s="336"/>
    </row>
    <row r="963" spans="1:3">
      <c r="A963" s="338" t="s">
        <v>885</v>
      </c>
      <c r="B963" s="335">
        <v>0</v>
      </c>
      <c r="C963" s="336"/>
    </row>
    <row r="964" spans="1:3">
      <c r="A964" s="338" t="s">
        <v>886</v>
      </c>
      <c r="B964" s="335">
        <v>0</v>
      </c>
      <c r="C964" s="336">
        <v>0</v>
      </c>
    </row>
    <row r="965" spans="1:3">
      <c r="A965" s="338" t="s">
        <v>887</v>
      </c>
      <c r="B965" s="335">
        <v>3322</v>
      </c>
      <c r="C965" s="336">
        <v>77.7</v>
      </c>
    </row>
    <row r="966" spans="1:3">
      <c r="A966" s="337" t="s">
        <v>888</v>
      </c>
      <c r="B966" s="335">
        <f>SUM(B967:B976)</f>
        <v>0</v>
      </c>
      <c r="C966" s="336"/>
    </row>
    <row r="967" spans="1:3">
      <c r="A967" s="338" t="s">
        <v>144</v>
      </c>
      <c r="B967" s="335">
        <v>0</v>
      </c>
      <c r="C967" s="336"/>
    </row>
    <row r="968" spans="1:3">
      <c r="A968" s="338" t="s">
        <v>145</v>
      </c>
      <c r="B968" s="335">
        <v>0</v>
      </c>
      <c r="C968" s="336"/>
    </row>
    <row r="969" spans="1:3">
      <c r="A969" s="338" t="s">
        <v>146</v>
      </c>
      <c r="B969" s="335">
        <v>0</v>
      </c>
      <c r="C969" s="336"/>
    </row>
    <row r="970" spans="1:3">
      <c r="A970" s="338" t="s">
        <v>889</v>
      </c>
      <c r="B970" s="335">
        <v>0</v>
      </c>
      <c r="C970" s="336"/>
    </row>
    <row r="971" spans="1:3">
      <c r="A971" s="338" t="s">
        <v>890</v>
      </c>
      <c r="B971" s="335">
        <v>0</v>
      </c>
      <c r="C971" s="336"/>
    </row>
    <row r="972" spans="1:3">
      <c r="A972" s="338" t="s">
        <v>891</v>
      </c>
      <c r="B972" s="335">
        <v>0</v>
      </c>
      <c r="C972" s="336"/>
    </row>
    <row r="973" spans="1:3">
      <c r="A973" s="338" t="s">
        <v>892</v>
      </c>
      <c r="B973" s="335">
        <v>0</v>
      </c>
      <c r="C973" s="336"/>
    </row>
    <row r="974" spans="1:3">
      <c r="A974" s="338" t="s">
        <v>893</v>
      </c>
      <c r="B974" s="335">
        <v>0</v>
      </c>
      <c r="C974" s="336"/>
    </row>
    <row r="975" spans="1:3">
      <c r="A975" s="338" t="s">
        <v>894</v>
      </c>
      <c r="B975" s="335">
        <v>0</v>
      </c>
      <c r="C975" s="336"/>
    </row>
    <row r="976" spans="1:3">
      <c r="A976" s="338" t="s">
        <v>895</v>
      </c>
      <c r="B976" s="335">
        <v>0</v>
      </c>
      <c r="C976" s="336"/>
    </row>
    <row r="977" spans="1:3">
      <c r="A977" s="337" t="s">
        <v>896</v>
      </c>
      <c r="B977" s="335">
        <f>SUM(B978:B987)</f>
        <v>14315</v>
      </c>
      <c r="C977" s="336">
        <v>276.8</v>
      </c>
    </row>
    <row r="978" spans="1:3">
      <c r="A978" s="338" t="s">
        <v>144</v>
      </c>
      <c r="B978" s="335">
        <v>0</v>
      </c>
      <c r="C978" s="336"/>
    </row>
    <row r="979" spans="1:3">
      <c r="A979" s="338" t="s">
        <v>145</v>
      </c>
      <c r="B979" s="335">
        <v>0</v>
      </c>
      <c r="C979" s="336"/>
    </row>
    <row r="980" spans="1:3">
      <c r="A980" s="338" t="s">
        <v>146</v>
      </c>
      <c r="B980" s="335">
        <v>0</v>
      </c>
      <c r="C980" s="336"/>
    </row>
    <row r="981" spans="1:3">
      <c r="A981" s="338" t="s">
        <v>897</v>
      </c>
      <c r="B981" s="335">
        <v>6331</v>
      </c>
      <c r="C981" s="336">
        <v>656.7</v>
      </c>
    </row>
    <row r="982" spans="1:3">
      <c r="A982" s="338" t="s">
        <v>898</v>
      </c>
      <c r="B982" s="335">
        <v>551</v>
      </c>
      <c r="C982" s="336">
        <v>76.2</v>
      </c>
    </row>
    <row r="983" spans="1:3">
      <c r="A983" s="338" t="s">
        <v>899</v>
      </c>
      <c r="B983" s="335">
        <v>0</v>
      </c>
      <c r="C983" s="336"/>
    </row>
    <row r="984" spans="1:3">
      <c r="A984" s="338" t="s">
        <v>900</v>
      </c>
      <c r="B984" s="335">
        <v>0</v>
      </c>
      <c r="C984" s="336">
        <v>0</v>
      </c>
    </row>
    <row r="985" spans="1:3">
      <c r="A985" s="338" t="s">
        <v>901</v>
      </c>
      <c r="B985" s="335">
        <v>0</v>
      </c>
      <c r="C985" s="336"/>
    </row>
    <row r="986" spans="1:3">
      <c r="A986" s="338" t="s">
        <v>902</v>
      </c>
      <c r="B986" s="335">
        <v>0</v>
      </c>
      <c r="C986" s="336"/>
    </row>
    <row r="987" spans="1:3">
      <c r="A987" s="338" t="s">
        <v>903</v>
      </c>
      <c r="B987" s="335">
        <v>7433</v>
      </c>
      <c r="C987" s="336">
        <v>341.6</v>
      </c>
    </row>
    <row r="988" spans="1:3">
      <c r="A988" s="337" t="s">
        <v>904</v>
      </c>
      <c r="B988" s="335">
        <f>SUM(B989:B993)</f>
        <v>592</v>
      </c>
      <c r="C988" s="336">
        <v>1691.4</v>
      </c>
    </row>
    <row r="989" spans="1:3">
      <c r="A989" s="338" t="s">
        <v>476</v>
      </c>
      <c r="B989" s="335">
        <v>0</v>
      </c>
      <c r="C989" s="336"/>
    </row>
    <row r="990" spans="1:3">
      <c r="A990" s="338" t="s">
        <v>905</v>
      </c>
      <c r="B990" s="335">
        <v>592</v>
      </c>
      <c r="C990" s="336"/>
    </row>
    <row r="991" spans="1:3">
      <c r="A991" s="338" t="s">
        <v>906</v>
      </c>
      <c r="B991" s="335">
        <v>0</v>
      </c>
      <c r="C991" s="336">
        <v>0</v>
      </c>
    </row>
    <row r="992" spans="1:3">
      <c r="A992" s="338" t="s">
        <v>907</v>
      </c>
      <c r="B992" s="335">
        <v>0</v>
      </c>
      <c r="C992" s="336"/>
    </row>
    <row r="993" spans="1:3">
      <c r="A993" s="338" t="s">
        <v>908</v>
      </c>
      <c r="B993" s="335">
        <v>0</v>
      </c>
      <c r="C993" s="336">
        <v>0</v>
      </c>
    </row>
    <row r="994" spans="1:3">
      <c r="A994" s="337" t="s">
        <v>909</v>
      </c>
      <c r="B994" s="335">
        <f>SUM(B995:B1000)</f>
        <v>5603</v>
      </c>
      <c r="C994" s="336">
        <v>104.2</v>
      </c>
    </row>
    <row r="995" spans="1:3">
      <c r="A995" s="338" t="s">
        <v>910</v>
      </c>
      <c r="B995" s="335">
        <v>2268</v>
      </c>
      <c r="C995" s="336">
        <v>144.1</v>
      </c>
    </row>
    <row r="996" spans="1:3">
      <c r="A996" s="338" t="s">
        <v>911</v>
      </c>
      <c r="B996" s="335">
        <v>13</v>
      </c>
      <c r="C996" s="336">
        <v>25.5</v>
      </c>
    </row>
    <row r="997" spans="1:3">
      <c r="A997" s="338" t="s">
        <v>912</v>
      </c>
      <c r="B997" s="335">
        <v>3322</v>
      </c>
      <c r="C997" s="336">
        <v>88.6</v>
      </c>
    </row>
    <row r="998" spans="1:3">
      <c r="A998" s="338" t="s">
        <v>913</v>
      </c>
      <c r="B998" s="335">
        <v>0</v>
      </c>
      <c r="C998" s="336"/>
    </row>
    <row r="999" spans="1:3">
      <c r="A999" s="338" t="s">
        <v>914</v>
      </c>
      <c r="B999" s="335">
        <v>0</v>
      </c>
      <c r="C999" s="336"/>
    </row>
    <row r="1000" spans="1:3">
      <c r="A1000" s="338" t="s">
        <v>915</v>
      </c>
      <c r="B1000" s="335">
        <v>0</v>
      </c>
      <c r="C1000" s="336"/>
    </row>
    <row r="1001" spans="1:3">
      <c r="A1001" s="337" t="s">
        <v>916</v>
      </c>
      <c r="B1001" s="335">
        <f>SUM(B1002:B1007)</f>
        <v>0</v>
      </c>
      <c r="C1001" s="336">
        <v>0</v>
      </c>
    </row>
    <row r="1002" spans="1:3">
      <c r="A1002" s="338" t="s">
        <v>917</v>
      </c>
      <c r="B1002" s="335">
        <v>0</v>
      </c>
      <c r="C1002" s="336"/>
    </row>
    <row r="1003" spans="1:3">
      <c r="A1003" s="338" t="s">
        <v>918</v>
      </c>
      <c r="B1003" s="335">
        <v>0</v>
      </c>
      <c r="C1003" s="336"/>
    </row>
    <row r="1004" spans="1:3">
      <c r="A1004" s="338" t="s">
        <v>919</v>
      </c>
      <c r="B1004" s="335">
        <v>0</v>
      </c>
      <c r="C1004" s="336">
        <v>0</v>
      </c>
    </row>
    <row r="1005" spans="1:3">
      <c r="A1005" s="338" t="s">
        <v>920</v>
      </c>
      <c r="B1005" s="335">
        <v>0</v>
      </c>
      <c r="C1005" s="336"/>
    </row>
    <row r="1006" spans="1:3">
      <c r="A1006" s="338" t="s">
        <v>921</v>
      </c>
      <c r="B1006" s="335">
        <v>0</v>
      </c>
      <c r="C1006" s="336"/>
    </row>
    <row r="1007" spans="1:3">
      <c r="A1007" s="338" t="s">
        <v>922</v>
      </c>
      <c r="B1007" s="335">
        <v>0</v>
      </c>
      <c r="C1007" s="336"/>
    </row>
    <row r="1008" spans="1:3">
      <c r="A1008" s="337" t="s">
        <v>923</v>
      </c>
      <c r="B1008" s="335">
        <f>SUM(B1009:B1011)</f>
        <v>0</v>
      </c>
      <c r="C1008" s="336"/>
    </row>
    <row r="1009" spans="1:3">
      <c r="A1009" s="338" t="s">
        <v>924</v>
      </c>
      <c r="B1009" s="335">
        <v>0</v>
      </c>
      <c r="C1009" s="336"/>
    </row>
    <row r="1010" spans="1:3">
      <c r="A1010" s="338" t="s">
        <v>925</v>
      </c>
      <c r="B1010" s="335">
        <v>0</v>
      </c>
      <c r="C1010" s="336"/>
    </row>
    <row r="1011" spans="1:3">
      <c r="A1011" s="338" t="s">
        <v>926</v>
      </c>
      <c r="B1011" s="335">
        <v>0</v>
      </c>
      <c r="C1011" s="336"/>
    </row>
    <row r="1012" spans="1:3">
      <c r="A1012" s="337" t="s">
        <v>927</v>
      </c>
      <c r="B1012" s="335">
        <f>B1013+B1014</f>
        <v>805</v>
      </c>
      <c r="C1012" s="336"/>
    </row>
    <row r="1013" spans="1:3">
      <c r="A1013" s="338" t="s">
        <v>928</v>
      </c>
      <c r="B1013" s="335">
        <v>0</v>
      </c>
      <c r="C1013" s="336"/>
    </row>
    <row r="1014" spans="1:3">
      <c r="A1014" s="338" t="s">
        <v>929</v>
      </c>
      <c r="B1014" s="335">
        <v>805</v>
      </c>
      <c r="C1014" s="336"/>
    </row>
    <row r="1015" spans="1:3">
      <c r="A1015" s="337" t="s">
        <v>930</v>
      </c>
      <c r="B1015" s="335">
        <f>SUM(B1016,B1039,B1049,B1059,B1064,B1071,B1076)</f>
        <v>23321</v>
      </c>
      <c r="C1015" s="336">
        <v>154</v>
      </c>
    </row>
    <row r="1016" s="16" customFormat="1" spans="1:3">
      <c r="A1016" s="337" t="s">
        <v>931</v>
      </c>
      <c r="B1016" s="335">
        <f>SUM(B1017:B1038)</f>
        <v>22143</v>
      </c>
      <c r="C1016" s="336">
        <v>147.5</v>
      </c>
    </row>
    <row r="1017" spans="1:3">
      <c r="A1017" s="338" t="s">
        <v>144</v>
      </c>
      <c r="B1017" s="335">
        <v>608</v>
      </c>
      <c r="C1017" s="336">
        <v>98.4</v>
      </c>
    </row>
    <row r="1018" spans="1:3">
      <c r="A1018" s="338" t="s">
        <v>145</v>
      </c>
      <c r="B1018" s="335">
        <v>0</v>
      </c>
      <c r="C1018" s="336"/>
    </row>
    <row r="1019" spans="1:3">
      <c r="A1019" s="338" t="s">
        <v>146</v>
      </c>
      <c r="B1019" s="335">
        <v>0</v>
      </c>
      <c r="C1019" s="336"/>
    </row>
    <row r="1020" spans="1:3">
      <c r="A1020" s="338" t="s">
        <v>932</v>
      </c>
      <c r="B1020" s="335">
        <v>8479</v>
      </c>
      <c r="C1020" s="336">
        <v>61.4</v>
      </c>
    </row>
    <row r="1021" spans="1:3">
      <c r="A1021" s="338" t="s">
        <v>933</v>
      </c>
      <c r="B1021" s="335">
        <v>232</v>
      </c>
      <c r="C1021" s="336">
        <v>67.2</v>
      </c>
    </row>
    <row r="1022" spans="1:3">
      <c r="A1022" s="338" t="s">
        <v>934</v>
      </c>
      <c r="B1022" s="335">
        <v>0</v>
      </c>
      <c r="C1022" s="336"/>
    </row>
    <row r="1023" spans="1:3">
      <c r="A1023" s="338" t="s">
        <v>935</v>
      </c>
      <c r="B1023" s="335">
        <v>0</v>
      </c>
      <c r="C1023" s="336"/>
    </row>
    <row r="1024" spans="1:3">
      <c r="A1024" s="338" t="s">
        <v>936</v>
      </c>
      <c r="B1024" s="335">
        <v>0</v>
      </c>
      <c r="C1024" s="336"/>
    </row>
    <row r="1025" spans="1:3">
      <c r="A1025" s="338" t="s">
        <v>937</v>
      </c>
      <c r="B1025" s="335">
        <v>0</v>
      </c>
      <c r="C1025" s="336"/>
    </row>
    <row r="1026" spans="1:3">
      <c r="A1026" s="338" t="s">
        <v>938</v>
      </c>
      <c r="B1026" s="335">
        <v>12</v>
      </c>
      <c r="C1026" s="336"/>
    </row>
    <row r="1027" spans="1:3">
      <c r="A1027" s="338" t="s">
        <v>939</v>
      </c>
      <c r="B1027" s="335">
        <v>0</v>
      </c>
      <c r="C1027" s="336"/>
    </row>
    <row r="1028" spans="1:3">
      <c r="A1028" s="338" t="s">
        <v>940</v>
      </c>
      <c r="B1028" s="335">
        <v>0</v>
      </c>
      <c r="C1028" s="336"/>
    </row>
    <row r="1029" spans="1:3">
      <c r="A1029" s="338" t="s">
        <v>941</v>
      </c>
      <c r="B1029" s="335">
        <v>0</v>
      </c>
      <c r="C1029" s="336"/>
    </row>
    <row r="1030" spans="1:3">
      <c r="A1030" s="338" t="s">
        <v>942</v>
      </c>
      <c r="B1030" s="335">
        <v>0</v>
      </c>
      <c r="C1030" s="336"/>
    </row>
    <row r="1031" spans="1:3">
      <c r="A1031" s="338" t="s">
        <v>943</v>
      </c>
      <c r="B1031" s="335">
        <v>10</v>
      </c>
      <c r="C1031" s="336"/>
    </row>
    <row r="1032" spans="1:3">
      <c r="A1032" s="338" t="s">
        <v>944</v>
      </c>
      <c r="B1032" s="335">
        <v>0</v>
      </c>
      <c r="C1032" s="336"/>
    </row>
    <row r="1033" spans="1:3">
      <c r="A1033" s="338" t="s">
        <v>945</v>
      </c>
      <c r="B1033" s="335">
        <v>0</v>
      </c>
      <c r="C1033" s="336"/>
    </row>
    <row r="1034" spans="1:3">
      <c r="A1034" s="338" t="s">
        <v>946</v>
      </c>
      <c r="B1034" s="335">
        <v>0</v>
      </c>
      <c r="C1034" s="336"/>
    </row>
    <row r="1035" spans="1:3">
      <c r="A1035" s="338" t="s">
        <v>947</v>
      </c>
      <c r="B1035" s="335">
        <v>0</v>
      </c>
      <c r="C1035" s="336"/>
    </row>
    <row r="1036" spans="1:3">
      <c r="A1036" s="338" t="s">
        <v>948</v>
      </c>
      <c r="B1036" s="335">
        <v>0</v>
      </c>
      <c r="C1036" s="336"/>
    </row>
    <row r="1037" spans="1:3">
      <c r="A1037" s="338" t="s">
        <v>949</v>
      </c>
      <c r="B1037" s="335">
        <v>0</v>
      </c>
      <c r="C1037" s="336"/>
    </row>
    <row r="1038" spans="1:3">
      <c r="A1038" s="338" t="s">
        <v>950</v>
      </c>
      <c r="B1038" s="335">
        <v>12802</v>
      </c>
      <c r="C1038" s="336">
        <v>5379</v>
      </c>
    </row>
    <row r="1039" spans="1:3">
      <c r="A1039" s="337" t="s">
        <v>951</v>
      </c>
      <c r="B1039" s="335">
        <f>SUM(B1040:B1048)</f>
        <v>0</v>
      </c>
      <c r="C1039" s="336"/>
    </row>
    <row r="1040" spans="1:3">
      <c r="A1040" s="338" t="s">
        <v>144</v>
      </c>
      <c r="B1040" s="335">
        <v>0</v>
      </c>
      <c r="C1040" s="336"/>
    </row>
    <row r="1041" spans="1:3">
      <c r="A1041" s="338" t="s">
        <v>145</v>
      </c>
      <c r="B1041" s="335">
        <v>0</v>
      </c>
      <c r="C1041" s="336"/>
    </row>
    <row r="1042" spans="1:3">
      <c r="A1042" s="338" t="s">
        <v>146</v>
      </c>
      <c r="B1042" s="335">
        <v>0</v>
      </c>
      <c r="C1042" s="336"/>
    </row>
    <row r="1043" spans="1:3">
      <c r="A1043" s="338" t="s">
        <v>952</v>
      </c>
      <c r="B1043" s="335">
        <v>0</v>
      </c>
      <c r="C1043" s="336"/>
    </row>
    <row r="1044" spans="1:3">
      <c r="A1044" s="338" t="s">
        <v>953</v>
      </c>
      <c r="B1044" s="335">
        <v>0</v>
      </c>
      <c r="C1044" s="336"/>
    </row>
    <row r="1045" spans="1:3">
      <c r="A1045" s="338" t="s">
        <v>954</v>
      </c>
      <c r="B1045" s="335">
        <v>0</v>
      </c>
      <c r="C1045" s="336"/>
    </row>
    <row r="1046" spans="1:3">
      <c r="A1046" s="338" t="s">
        <v>955</v>
      </c>
      <c r="B1046" s="335">
        <v>0</v>
      </c>
      <c r="C1046" s="336"/>
    </row>
    <row r="1047" spans="1:3">
      <c r="A1047" s="338" t="s">
        <v>956</v>
      </c>
      <c r="B1047" s="335">
        <v>0</v>
      </c>
      <c r="C1047" s="336"/>
    </row>
    <row r="1048" spans="1:3">
      <c r="A1048" s="338" t="s">
        <v>957</v>
      </c>
      <c r="B1048" s="335">
        <v>0</v>
      </c>
      <c r="C1048" s="336"/>
    </row>
    <row r="1049" spans="1:3">
      <c r="A1049" s="337" t="s">
        <v>958</v>
      </c>
      <c r="B1049" s="335">
        <f>SUM(B1050:B1058)</f>
        <v>0</v>
      </c>
      <c r="C1049" s="336"/>
    </row>
    <row r="1050" spans="1:3">
      <c r="A1050" s="338" t="s">
        <v>144</v>
      </c>
      <c r="B1050" s="335">
        <v>0</v>
      </c>
      <c r="C1050" s="336"/>
    </row>
    <row r="1051" spans="1:3">
      <c r="A1051" s="338" t="s">
        <v>145</v>
      </c>
      <c r="B1051" s="335">
        <v>0</v>
      </c>
      <c r="C1051" s="336"/>
    </row>
    <row r="1052" spans="1:3">
      <c r="A1052" s="338" t="s">
        <v>146</v>
      </c>
      <c r="B1052" s="335">
        <v>0</v>
      </c>
      <c r="C1052" s="336"/>
    </row>
    <row r="1053" spans="1:3">
      <c r="A1053" s="338" t="s">
        <v>959</v>
      </c>
      <c r="B1053" s="335">
        <v>0</v>
      </c>
      <c r="C1053" s="336"/>
    </row>
    <row r="1054" spans="1:3">
      <c r="A1054" s="338" t="s">
        <v>960</v>
      </c>
      <c r="B1054" s="335">
        <v>0</v>
      </c>
      <c r="C1054" s="336"/>
    </row>
    <row r="1055" spans="1:3">
      <c r="A1055" s="338" t="s">
        <v>961</v>
      </c>
      <c r="B1055" s="335">
        <v>0</v>
      </c>
      <c r="C1055" s="336"/>
    </row>
    <row r="1056" spans="1:3">
      <c r="A1056" s="338" t="s">
        <v>962</v>
      </c>
      <c r="B1056" s="335">
        <v>0</v>
      </c>
      <c r="C1056" s="336"/>
    </row>
    <row r="1057" spans="1:3">
      <c r="A1057" s="338" t="s">
        <v>963</v>
      </c>
      <c r="B1057" s="335">
        <v>0</v>
      </c>
      <c r="C1057" s="336"/>
    </row>
    <row r="1058" spans="1:3">
      <c r="A1058" s="338" t="s">
        <v>964</v>
      </c>
      <c r="B1058" s="335">
        <v>0</v>
      </c>
      <c r="C1058" s="336"/>
    </row>
    <row r="1059" spans="1:3">
      <c r="A1059" s="337" t="s">
        <v>965</v>
      </c>
      <c r="B1059" s="335">
        <f>SUM(B1060:B1063)</f>
        <v>675</v>
      </c>
      <c r="C1059" s="336">
        <v>636.8</v>
      </c>
    </row>
    <row r="1060" spans="1:3">
      <c r="A1060" s="338" t="s">
        <v>966</v>
      </c>
      <c r="B1060" s="335">
        <v>143</v>
      </c>
      <c r="C1060" s="336">
        <v>145.9</v>
      </c>
    </row>
    <row r="1061" spans="1:3">
      <c r="A1061" s="338" t="s">
        <v>967</v>
      </c>
      <c r="B1061" s="335">
        <v>498</v>
      </c>
      <c r="C1061" s="336"/>
    </row>
    <row r="1062" spans="1:3">
      <c r="A1062" s="338" t="s">
        <v>968</v>
      </c>
      <c r="B1062" s="335">
        <v>34</v>
      </c>
      <c r="C1062" s="336"/>
    </row>
    <row r="1063" spans="1:3">
      <c r="A1063" s="338" t="s">
        <v>969</v>
      </c>
      <c r="B1063" s="335">
        <v>0</v>
      </c>
      <c r="C1063" s="336">
        <v>0</v>
      </c>
    </row>
    <row r="1064" spans="1:3">
      <c r="A1064" s="337" t="s">
        <v>970</v>
      </c>
      <c r="B1064" s="335">
        <f>SUM(B1065:B1070)</f>
        <v>0</v>
      </c>
      <c r="C1064" s="336"/>
    </row>
    <row r="1065" spans="1:3">
      <c r="A1065" s="338" t="s">
        <v>144</v>
      </c>
      <c r="B1065" s="335">
        <v>0</v>
      </c>
      <c r="C1065" s="336"/>
    </row>
    <row r="1066" spans="1:3">
      <c r="A1066" s="338" t="s">
        <v>145</v>
      </c>
      <c r="B1066" s="335">
        <v>0</v>
      </c>
      <c r="C1066" s="336"/>
    </row>
    <row r="1067" spans="1:3">
      <c r="A1067" s="338" t="s">
        <v>146</v>
      </c>
      <c r="B1067" s="335">
        <v>0</v>
      </c>
      <c r="C1067" s="336"/>
    </row>
    <row r="1068" spans="1:3">
      <c r="A1068" s="338" t="s">
        <v>956</v>
      </c>
      <c r="B1068" s="335">
        <v>0</v>
      </c>
      <c r="C1068" s="336"/>
    </row>
    <row r="1069" spans="1:3">
      <c r="A1069" s="338" t="s">
        <v>971</v>
      </c>
      <c r="B1069" s="335">
        <v>0</v>
      </c>
      <c r="C1069" s="336"/>
    </row>
    <row r="1070" spans="1:3">
      <c r="A1070" s="338" t="s">
        <v>972</v>
      </c>
      <c r="B1070" s="335">
        <v>0</v>
      </c>
      <c r="C1070" s="336"/>
    </row>
    <row r="1071" spans="1:3">
      <c r="A1071" s="337" t="s">
        <v>973</v>
      </c>
      <c r="B1071" s="335">
        <f>SUM(B1072:B1075)</f>
        <v>199</v>
      </c>
      <c r="C1071" s="336"/>
    </row>
    <row r="1072" spans="1:3">
      <c r="A1072" s="338" t="s">
        <v>974</v>
      </c>
      <c r="B1072" s="335">
        <v>199</v>
      </c>
      <c r="C1072" s="336"/>
    </row>
    <row r="1073" spans="1:3">
      <c r="A1073" s="338" t="s">
        <v>975</v>
      </c>
      <c r="B1073" s="335">
        <v>0</v>
      </c>
      <c r="C1073" s="336"/>
    </row>
    <row r="1074" spans="1:3">
      <c r="A1074" s="338" t="s">
        <v>976</v>
      </c>
      <c r="B1074" s="335">
        <v>0</v>
      </c>
      <c r="C1074" s="336"/>
    </row>
    <row r="1075" spans="1:3">
      <c r="A1075" s="338" t="s">
        <v>977</v>
      </c>
      <c r="B1075" s="335">
        <v>0</v>
      </c>
      <c r="C1075" s="336"/>
    </row>
    <row r="1076" spans="1:3">
      <c r="A1076" s="337" t="s">
        <v>978</v>
      </c>
      <c r="B1076" s="335">
        <f>SUM(B1077:B1078)</f>
        <v>304</v>
      </c>
      <c r="C1076" s="336">
        <v>1520</v>
      </c>
    </row>
    <row r="1077" spans="1:3">
      <c r="A1077" s="338" t="s">
        <v>979</v>
      </c>
      <c r="B1077" s="335">
        <v>0</v>
      </c>
      <c r="C1077" s="336"/>
    </row>
    <row r="1078" spans="1:3">
      <c r="A1078" s="338" t="s">
        <v>980</v>
      </c>
      <c r="B1078" s="335">
        <v>304</v>
      </c>
      <c r="C1078" s="336">
        <v>1520</v>
      </c>
    </row>
    <row r="1079" spans="1:3">
      <c r="A1079" s="337" t="s">
        <v>981</v>
      </c>
      <c r="B1079" s="335">
        <f>SUM(B1080,B1090,B1106,B1111,B1125,B1134,B1141,B1148)</f>
        <v>2140</v>
      </c>
      <c r="C1079" s="336">
        <v>64.9</v>
      </c>
    </row>
    <row r="1080" s="16" customFormat="1" spans="1:3">
      <c r="A1080" s="337" t="s">
        <v>982</v>
      </c>
      <c r="B1080" s="335">
        <f>SUM(B1081:B1089)</f>
        <v>0</v>
      </c>
      <c r="C1080" s="336"/>
    </row>
    <row r="1081" spans="1:3">
      <c r="A1081" s="338" t="s">
        <v>144</v>
      </c>
      <c r="B1081" s="335">
        <v>0</v>
      </c>
      <c r="C1081" s="336"/>
    </row>
    <row r="1082" spans="1:3">
      <c r="A1082" s="338" t="s">
        <v>145</v>
      </c>
      <c r="B1082" s="335">
        <v>0</v>
      </c>
      <c r="C1082" s="336"/>
    </row>
    <row r="1083" spans="1:3">
      <c r="A1083" s="338" t="s">
        <v>146</v>
      </c>
      <c r="B1083" s="335">
        <v>0</v>
      </c>
      <c r="C1083" s="336"/>
    </row>
    <row r="1084" spans="1:3">
      <c r="A1084" s="338" t="s">
        <v>983</v>
      </c>
      <c r="B1084" s="335">
        <v>0</v>
      </c>
      <c r="C1084" s="336"/>
    </row>
    <row r="1085" spans="1:3">
      <c r="A1085" s="338" t="s">
        <v>984</v>
      </c>
      <c r="B1085" s="335">
        <v>0</v>
      </c>
      <c r="C1085" s="336"/>
    </row>
    <row r="1086" spans="1:3">
      <c r="A1086" s="338" t="s">
        <v>985</v>
      </c>
      <c r="B1086" s="335">
        <v>0</v>
      </c>
      <c r="C1086" s="336"/>
    </row>
    <row r="1087" spans="1:3">
      <c r="A1087" s="338" t="s">
        <v>986</v>
      </c>
      <c r="B1087" s="335">
        <v>0</v>
      </c>
      <c r="C1087" s="336"/>
    </row>
    <row r="1088" spans="1:3">
      <c r="A1088" s="338" t="s">
        <v>987</v>
      </c>
      <c r="B1088" s="335">
        <v>0</v>
      </c>
      <c r="C1088" s="336"/>
    </row>
    <row r="1089" spans="1:3">
      <c r="A1089" s="338" t="s">
        <v>988</v>
      </c>
      <c r="B1089" s="335">
        <v>0</v>
      </c>
      <c r="C1089" s="336"/>
    </row>
    <row r="1090" spans="1:3">
      <c r="A1090" s="337" t="s">
        <v>989</v>
      </c>
      <c r="B1090" s="335">
        <f>SUM(B1091:B1105)</f>
        <v>0</v>
      </c>
      <c r="C1090" s="336"/>
    </row>
    <row r="1091" spans="1:3">
      <c r="A1091" s="338" t="s">
        <v>144</v>
      </c>
      <c r="B1091" s="335">
        <v>0</v>
      </c>
      <c r="C1091" s="336"/>
    </row>
    <row r="1092" spans="1:3">
      <c r="A1092" s="338" t="s">
        <v>145</v>
      </c>
      <c r="B1092" s="335">
        <v>0</v>
      </c>
      <c r="C1092" s="336"/>
    </row>
    <row r="1093" spans="1:3">
      <c r="A1093" s="338" t="s">
        <v>146</v>
      </c>
      <c r="B1093" s="335">
        <v>0</v>
      </c>
      <c r="C1093" s="336"/>
    </row>
    <row r="1094" spans="1:3">
      <c r="A1094" s="338" t="s">
        <v>990</v>
      </c>
      <c r="B1094" s="335">
        <v>0</v>
      </c>
      <c r="C1094" s="336"/>
    </row>
    <row r="1095" spans="1:3">
      <c r="A1095" s="338" t="s">
        <v>991</v>
      </c>
      <c r="B1095" s="335">
        <v>0</v>
      </c>
      <c r="C1095" s="336"/>
    </row>
    <row r="1096" spans="1:3">
      <c r="A1096" s="338" t="s">
        <v>992</v>
      </c>
      <c r="B1096" s="335">
        <v>0</v>
      </c>
      <c r="C1096" s="336"/>
    </row>
    <row r="1097" spans="1:3">
      <c r="A1097" s="338" t="s">
        <v>993</v>
      </c>
      <c r="B1097" s="335">
        <v>0</v>
      </c>
      <c r="C1097" s="336"/>
    </row>
    <row r="1098" spans="1:3">
      <c r="A1098" s="338" t="s">
        <v>994</v>
      </c>
      <c r="B1098" s="335">
        <v>0</v>
      </c>
      <c r="C1098" s="336"/>
    </row>
    <row r="1099" spans="1:3">
      <c r="A1099" s="338" t="s">
        <v>995</v>
      </c>
      <c r="B1099" s="335">
        <v>0</v>
      </c>
      <c r="C1099" s="336"/>
    </row>
    <row r="1100" spans="1:3">
      <c r="A1100" s="338" t="s">
        <v>996</v>
      </c>
      <c r="B1100" s="335">
        <v>0</v>
      </c>
      <c r="C1100" s="336"/>
    </row>
    <row r="1101" spans="1:3">
      <c r="A1101" s="338" t="s">
        <v>997</v>
      </c>
      <c r="B1101" s="335">
        <v>0</v>
      </c>
      <c r="C1101" s="336"/>
    </row>
    <row r="1102" spans="1:3">
      <c r="A1102" s="338" t="s">
        <v>998</v>
      </c>
      <c r="B1102" s="335">
        <v>0</v>
      </c>
      <c r="C1102" s="336"/>
    </row>
    <row r="1103" spans="1:3">
      <c r="A1103" s="338" t="s">
        <v>999</v>
      </c>
      <c r="B1103" s="335">
        <v>0</v>
      </c>
      <c r="C1103" s="336"/>
    </row>
    <row r="1104" spans="1:3">
      <c r="A1104" s="338" t="s">
        <v>1000</v>
      </c>
      <c r="B1104" s="335">
        <v>0</v>
      </c>
      <c r="C1104" s="336"/>
    </row>
    <row r="1105" spans="1:3">
      <c r="A1105" s="338" t="s">
        <v>1001</v>
      </c>
      <c r="B1105" s="335">
        <v>0</v>
      </c>
      <c r="C1105" s="336"/>
    </row>
    <row r="1106" spans="1:3">
      <c r="A1106" s="337" t="s">
        <v>1002</v>
      </c>
      <c r="B1106" s="335">
        <f>SUM(B1107:B1110)</f>
        <v>0</v>
      </c>
      <c r="C1106" s="336"/>
    </row>
    <row r="1107" spans="1:3">
      <c r="A1107" s="338" t="s">
        <v>144</v>
      </c>
      <c r="B1107" s="335">
        <v>0</v>
      </c>
      <c r="C1107" s="336"/>
    </row>
    <row r="1108" spans="1:3">
      <c r="A1108" s="338" t="s">
        <v>145</v>
      </c>
      <c r="B1108" s="335">
        <v>0</v>
      </c>
      <c r="C1108" s="336"/>
    </row>
    <row r="1109" spans="1:3">
      <c r="A1109" s="338" t="s">
        <v>146</v>
      </c>
      <c r="B1109" s="335">
        <v>0</v>
      </c>
      <c r="C1109" s="336"/>
    </row>
    <row r="1110" spans="1:3">
      <c r="A1110" s="338" t="s">
        <v>1003</v>
      </c>
      <c r="B1110" s="335">
        <v>0</v>
      </c>
      <c r="C1110" s="336"/>
    </row>
    <row r="1111" spans="1:3">
      <c r="A1111" s="337" t="s">
        <v>1004</v>
      </c>
      <c r="B1111" s="335">
        <f>SUM(B1112:B1124)</f>
        <v>0</v>
      </c>
      <c r="C1111" s="336"/>
    </row>
    <row r="1112" spans="1:3">
      <c r="A1112" s="338" t="s">
        <v>144</v>
      </c>
      <c r="B1112" s="335">
        <v>0</v>
      </c>
      <c r="C1112" s="336"/>
    </row>
    <row r="1113" spans="1:3">
      <c r="A1113" s="338" t="s">
        <v>145</v>
      </c>
      <c r="B1113" s="335">
        <v>0</v>
      </c>
      <c r="C1113" s="336"/>
    </row>
    <row r="1114" spans="1:3">
      <c r="A1114" s="338" t="s">
        <v>146</v>
      </c>
      <c r="B1114" s="335">
        <v>0</v>
      </c>
      <c r="C1114" s="336"/>
    </row>
    <row r="1115" spans="1:3">
      <c r="A1115" s="338" t="s">
        <v>1005</v>
      </c>
      <c r="B1115" s="335">
        <v>0</v>
      </c>
      <c r="C1115" s="336"/>
    </row>
    <row r="1116" spans="1:3">
      <c r="A1116" s="338" t="s">
        <v>1006</v>
      </c>
      <c r="B1116" s="335">
        <v>0</v>
      </c>
      <c r="C1116" s="336"/>
    </row>
    <row r="1117" spans="1:3">
      <c r="A1117" s="338" t="s">
        <v>1007</v>
      </c>
      <c r="B1117" s="335">
        <v>0</v>
      </c>
      <c r="C1117" s="336"/>
    </row>
    <row r="1118" spans="1:3">
      <c r="A1118" s="338" t="s">
        <v>1008</v>
      </c>
      <c r="B1118" s="335">
        <v>0</v>
      </c>
      <c r="C1118" s="336"/>
    </row>
    <row r="1119" spans="1:3">
      <c r="A1119" s="338" t="s">
        <v>1009</v>
      </c>
      <c r="B1119" s="335">
        <v>0</v>
      </c>
      <c r="C1119" s="336"/>
    </row>
    <row r="1120" spans="1:3">
      <c r="A1120" s="338" t="s">
        <v>1010</v>
      </c>
      <c r="B1120" s="335">
        <v>0</v>
      </c>
      <c r="C1120" s="336"/>
    </row>
    <row r="1121" spans="1:3">
      <c r="A1121" s="338" t="s">
        <v>1011</v>
      </c>
      <c r="B1121" s="335">
        <v>0</v>
      </c>
      <c r="C1121" s="336"/>
    </row>
    <row r="1122" spans="1:3">
      <c r="A1122" s="338" t="s">
        <v>956</v>
      </c>
      <c r="B1122" s="335">
        <v>0</v>
      </c>
      <c r="C1122" s="336"/>
    </row>
    <row r="1123" spans="1:3">
      <c r="A1123" s="338" t="s">
        <v>1012</v>
      </c>
      <c r="B1123" s="335">
        <v>0</v>
      </c>
      <c r="C1123" s="336"/>
    </row>
    <row r="1124" spans="1:3">
      <c r="A1124" s="338" t="s">
        <v>1013</v>
      </c>
      <c r="B1124" s="335">
        <v>0</v>
      </c>
      <c r="C1124" s="336"/>
    </row>
    <row r="1125" spans="1:3">
      <c r="A1125" s="337" t="s">
        <v>1014</v>
      </c>
      <c r="B1125" s="335">
        <f>SUM(B1126:B1133)</f>
        <v>305</v>
      </c>
      <c r="C1125" s="336">
        <v>132.6</v>
      </c>
    </row>
    <row r="1126" spans="1:3">
      <c r="A1126" s="338" t="s">
        <v>144</v>
      </c>
      <c r="B1126" s="335">
        <v>225</v>
      </c>
      <c r="C1126" s="336">
        <v>127.8</v>
      </c>
    </row>
    <row r="1127" spans="1:3">
      <c r="A1127" s="338" t="s">
        <v>145</v>
      </c>
      <c r="B1127" s="335">
        <v>0</v>
      </c>
      <c r="C1127" s="336"/>
    </row>
    <row r="1128" spans="1:3">
      <c r="A1128" s="338" t="s">
        <v>146</v>
      </c>
      <c r="B1128" s="335">
        <v>0</v>
      </c>
      <c r="C1128" s="336"/>
    </row>
    <row r="1129" spans="1:3">
      <c r="A1129" s="338" t="s">
        <v>1015</v>
      </c>
      <c r="B1129" s="335">
        <v>0</v>
      </c>
      <c r="C1129" s="336"/>
    </row>
    <row r="1130" spans="1:3">
      <c r="A1130" s="338" t="s">
        <v>1016</v>
      </c>
      <c r="B1130" s="335">
        <v>15</v>
      </c>
      <c r="C1130" s="336">
        <v>115.4</v>
      </c>
    </row>
    <row r="1131" spans="1:3">
      <c r="A1131" s="338" t="s">
        <v>1017</v>
      </c>
      <c r="B1131" s="335">
        <v>34</v>
      </c>
      <c r="C1131" s="336">
        <v>141.7</v>
      </c>
    </row>
    <row r="1132" spans="1:3">
      <c r="A1132" s="338" t="s">
        <v>1018</v>
      </c>
      <c r="B1132" s="335">
        <v>0</v>
      </c>
      <c r="C1132" s="336"/>
    </row>
    <row r="1133" spans="1:3">
      <c r="A1133" s="338" t="s">
        <v>1019</v>
      </c>
      <c r="B1133" s="335">
        <v>31</v>
      </c>
      <c r="C1133" s="336">
        <v>182.4</v>
      </c>
    </row>
    <row r="1134" spans="1:3">
      <c r="A1134" s="337" t="s">
        <v>1020</v>
      </c>
      <c r="B1134" s="335">
        <f>SUM(B1135:B1140)</f>
        <v>0</v>
      </c>
      <c r="C1134" s="336"/>
    </row>
    <row r="1135" spans="1:3">
      <c r="A1135" s="338" t="s">
        <v>144</v>
      </c>
      <c r="B1135" s="335">
        <v>0</v>
      </c>
      <c r="C1135" s="336"/>
    </row>
    <row r="1136" spans="1:3">
      <c r="A1136" s="338" t="s">
        <v>145</v>
      </c>
      <c r="B1136" s="335">
        <v>0</v>
      </c>
      <c r="C1136" s="336"/>
    </row>
    <row r="1137" spans="1:3">
      <c r="A1137" s="338" t="s">
        <v>146</v>
      </c>
      <c r="B1137" s="335">
        <v>0</v>
      </c>
      <c r="C1137" s="336"/>
    </row>
    <row r="1138" spans="1:3">
      <c r="A1138" s="338" t="s">
        <v>1021</v>
      </c>
      <c r="B1138" s="335">
        <v>0</v>
      </c>
      <c r="C1138" s="336"/>
    </row>
    <row r="1139" spans="1:3">
      <c r="A1139" s="338" t="s">
        <v>1022</v>
      </c>
      <c r="B1139" s="335">
        <v>0</v>
      </c>
      <c r="C1139" s="336"/>
    </row>
    <row r="1140" spans="1:3">
      <c r="A1140" s="338" t="s">
        <v>1023</v>
      </c>
      <c r="B1140" s="335">
        <v>0</v>
      </c>
      <c r="C1140" s="336"/>
    </row>
    <row r="1141" spans="1:3">
      <c r="A1141" s="337" t="s">
        <v>1024</v>
      </c>
      <c r="B1141" s="335">
        <f>SUM(B1142:B1147)</f>
        <v>1759</v>
      </c>
      <c r="C1141" s="336">
        <v>71.3</v>
      </c>
    </row>
    <row r="1142" spans="1:3">
      <c r="A1142" s="338" t="s">
        <v>144</v>
      </c>
      <c r="B1142" s="335">
        <v>0</v>
      </c>
      <c r="C1142" s="336"/>
    </row>
    <row r="1143" spans="1:3">
      <c r="A1143" s="338" t="s">
        <v>145</v>
      </c>
      <c r="B1143" s="335">
        <v>0</v>
      </c>
      <c r="C1143" s="336"/>
    </row>
    <row r="1144" spans="1:3">
      <c r="A1144" s="338" t="s">
        <v>146</v>
      </c>
      <c r="B1144" s="335">
        <v>0</v>
      </c>
      <c r="C1144" s="336"/>
    </row>
    <row r="1145" spans="1:3">
      <c r="A1145" s="338" t="s">
        <v>1025</v>
      </c>
      <c r="B1145" s="335">
        <v>0</v>
      </c>
      <c r="C1145" s="336"/>
    </row>
    <row r="1146" spans="1:3">
      <c r="A1146" s="338" t="s">
        <v>1026</v>
      </c>
      <c r="B1146" s="335">
        <v>210</v>
      </c>
      <c r="C1146" s="336">
        <v>69.8</v>
      </c>
    </row>
    <row r="1147" spans="1:3">
      <c r="A1147" s="338" t="s">
        <v>1027</v>
      </c>
      <c r="B1147" s="335">
        <v>1549</v>
      </c>
      <c r="C1147" s="336">
        <v>71.5</v>
      </c>
    </row>
    <row r="1148" spans="1:3">
      <c r="A1148" s="337" t="s">
        <v>1028</v>
      </c>
      <c r="B1148" s="335">
        <f>SUM(B1149:B1154)</f>
        <v>76</v>
      </c>
      <c r="C1148" s="336">
        <v>12.7</v>
      </c>
    </row>
    <row r="1149" spans="1:3">
      <c r="A1149" s="338" t="s">
        <v>1029</v>
      </c>
      <c r="B1149" s="335">
        <v>0</v>
      </c>
      <c r="C1149" s="336"/>
    </row>
    <row r="1150" spans="1:3">
      <c r="A1150" s="338" t="s">
        <v>1030</v>
      </c>
      <c r="B1150" s="335">
        <v>0</v>
      </c>
      <c r="C1150" s="336"/>
    </row>
    <row r="1151" spans="1:3">
      <c r="A1151" s="338" t="s">
        <v>1031</v>
      </c>
      <c r="B1151" s="335">
        <v>0</v>
      </c>
      <c r="C1151" s="336"/>
    </row>
    <row r="1152" spans="1:3">
      <c r="A1152" s="338" t="s">
        <v>1032</v>
      </c>
      <c r="B1152" s="335">
        <v>0</v>
      </c>
      <c r="C1152" s="336"/>
    </row>
    <row r="1153" spans="1:3">
      <c r="A1153" s="338" t="s">
        <v>1033</v>
      </c>
      <c r="B1153" s="335">
        <v>0</v>
      </c>
      <c r="C1153" s="336"/>
    </row>
    <row r="1154" spans="1:3">
      <c r="A1154" s="338" t="s">
        <v>1034</v>
      </c>
      <c r="B1154" s="335">
        <v>76</v>
      </c>
      <c r="C1154" s="336">
        <v>12.7</v>
      </c>
    </row>
    <row r="1155" spans="1:3">
      <c r="A1155" s="337" t="s">
        <v>1035</v>
      </c>
      <c r="B1155" s="335">
        <f>SUM(B1156,B1166,B1173,B1179)</f>
        <v>4564</v>
      </c>
      <c r="C1155" s="336">
        <v>249.9</v>
      </c>
    </row>
    <row r="1156" s="16" customFormat="1" spans="1:3">
      <c r="A1156" s="337" t="s">
        <v>1036</v>
      </c>
      <c r="B1156" s="335">
        <f>SUM(B1157:B1165)</f>
        <v>533</v>
      </c>
      <c r="C1156" s="336">
        <v>335.2</v>
      </c>
    </row>
    <row r="1157" spans="1:3">
      <c r="A1157" s="338" t="s">
        <v>144</v>
      </c>
      <c r="B1157" s="335">
        <v>154</v>
      </c>
      <c r="C1157" s="336">
        <v>113.2</v>
      </c>
    </row>
    <row r="1158" spans="1:3">
      <c r="A1158" s="338" t="s">
        <v>145</v>
      </c>
      <c r="B1158" s="335">
        <v>0</v>
      </c>
      <c r="C1158" s="336"/>
    </row>
    <row r="1159" spans="1:3">
      <c r="A1159" s="338" t="s">
        <v>146</v>
      </c>
      <c r="B1159" s="335">
        <v>0</v>
      </c>
      <c r="C1159" s="336"/>
    </row>
    <row r="1160" spans="1:3">
      <c r="A1160" s="338" t="s">
        <v>1037</v>
      </c>
      <c r="B1160" s="335">
        <v>0</v>
      </c>
      <c r="C1160" s="336"/>
    </row>
    <row r="1161" spans="1:3">
      <c r="A1161" s="338" t="s">
        <v>1038</v>
      </c>
      <c r="B1161" s="335">
        <v>0</v>
      </c>
      <c r="C1161" s="336"/>
    </row>
    <row r="1162" spans="1:3">
      <c r="A1162" s="338" t="s">
        <v>1039</v>
      </c>
      <c r="B1162" s="335">
        <v>0</v>
      </c>
      <c r="C1162" s="336"/>
    </row>
    <row r="1163" spans="1:3">
      <c r="A1163" s="338" t="s">
        <v>1040</v>
      </c>
      <c r="B1163" s="335">
        <v>0</v>
      </c>
      <c r="C1163" s="336"/>
    </row>
    <row r="1164" spans="1:3">
      <c r="A1164" s="338" t="s">
        <v>153</v>
      </c>
      <c r="B1164" s="335">
        <v>0</v>
      </c>
      <c r="C1164" s="336"/>
    </row>
    <row r="1165" spans="1:3">
      <c r="A1165" s="338" t="s">
        <v>1041</v>
      </c>
      <c r="B1165" s="335">
        <v>379</v>
      </c>
      <c r="C1165" s="336">
        <v>1647.8</v>
      </c>
    </row>
    <row r="1166" spans="1:3">
      <c r="A1166" s="337" t="s">
        <v>1042</v>
      </c>
      <c r="B1166" s="335">
        <f>SUM(B1167:B1172)</f>
        <v>3874</v>
      </c>
      <c r="C1166" s="336">
        <v>397.7</v>
      </c>
    </row>
    <row r="1167" spans="1:3">
      <c r="A1167" s="338" t="s">
        <v>144</v>
      </c>
      <c r="B1167" s="335">
        <v>59</v>
      </c>
      <c r="C1167" s="336">
        <v>105.4</v>
      </c>
    </row>
    <row r="1168" spans="1:3">
      <c r="A1168" s="338" t="s">
        <v>145</v>
      </c>
      <c r="B1168" s="335">
        <v>0</v>
      </c>
      <c r="C1168" s="336"/>
    </row>
    <row r="1169" spans="1:3">
      <c r="A1169" s="338" t="s">
        <v>146</v>
      </c>
      <c r="B1169" s="335">
        <v>0</v>
      </c>
      <c r="C1169" s="336"/>
    </row>
    <row r="1170" spans="1:3">
      <c r="A1170" s="338" t="s">
        <v>1043</v>
      </c>
      <c r="B1170" s="335">
        <v>6</v>
      </c>
      <c r="C1170" s="336">
        <v>100</v>
      </c>
    </row>
    <row r="1171" spans="1:3">
      <c r="A1171" s="338" t="s">
        <v>1044</v>
      </c>
      <c r="B1171" s="335">
        <v>0</v>
      </c>
      <c r="C1171" s="336"/>
    </row>
    <row r="1172" spans="1:3">
      <c r="A1172" s="338" t="s">
        <v>1045</v>
      </c>
      <c r="B1172" s="335">
        <v>3809</v>
      </c>
      <c r="C1172" s="336">
        <v>417.7</v>
      </c>
    </row>
    <row r="1173" spans="1:3">
      <c r="A1173" s="337" t="s">
        <v>1046</v>
      </c>
      <c r="B1173" s="335">
        <f>SUM(B1174:B1178)</f>
        <v>157</v>
      </c>
      <c r="C1173" s="336">
        <v>22.7</v>
      </c>
    </row>
    <row r="1174" spans="1:3">
      <c r="A1174" s="338" t="s">
        <v>144</v>
      </c>
      <c r="B1174" s="335">
        <v>0</v>
      </c>
      <c r="C1174" s="336"/>
    </row>
    <row r="1175" spans="1:3">
      <c r="A1175" s="338" t="s">
        <v>145</v>
      </c>
      <c r="B1175" s="335">
        <v>0</v>
      </c>
      <c r="C1175" s="336"/>
    </row>
    <row r="1176" spans="1:3">
      <c r="A1176" s="338" t="s">
        <v>146</v>
      </c>
      <c r="B1176" s="335">
        <v>0</v>
      </c>
      <c r="C1176" s="336"/>
    </row>
    <row r="1177" spans="1:3">
      <c r="A1177" s="338" t="s">
        <v>1047</v>
      </c>
      <c r="B1177" s="335">
        <v>0</v>
      </c>
      <c r="C1177" s="336"/>
    </row>
    <row r="1178" spans="1:3">
      <c r="A1178" s="338" t="s">
        <v>1048</v>
      </c>
      <c r="B1178" s="335">
        <v>157</v>
      </c>
      <c r="C1178" s="336">
        <v>22.7</v>
      </c>
    </row>
    <row r="1179" spans="1:3">
      <c r="A1179" s="337" t="s">
        <v>1049</v>
      </c>
      <c r="B1179" s="335">
        <f>SUM(B1180:B1181)</f>
        <v>0</v>
      </c>
      <c r="C1179" s="336"/>
    </row>
    <row r="1180" spans="1:3">
      <c r="A1180" s="338" t="s">
        <v>1050</v>
      </c>
      <c r="B1180" s="335">
        <v>0</v>
      </c>
      <c r="C1180" s="336"/>
    </row>
    <row r="1181" spans="1:3">
      <c r="A1181" s="338" t="s">
        <v>1051</v>
      </c>
      <c r="B1181" s="335">
        <v>0</v>
      </c>
      <c r="C1181" s="336"/>
    </row>
    <row r="1182" spans="1:3">
      <c r="A1182" s="337" t="s">
        <v>1052</v>
      </c>
      <c r="B1182" s="335">
        <f>SUM(B1183,B1190,B1200,B1206,B1209)</f>
        <v>141</v>
      </c>
      <c r="C1182" s="336"/>
    </row>
    <row r="1183" s="16" customFormat="1" spans="1:3">
      <c r="A1183" s="337" t="s">
        <v>1053</v>
      </c>
      <c r="B1183" s="335">
        <f>SUM(B1184:B1189)</f>
        <v>0</v>
      </c>
      <c r="C1183" s="336"/>
    </row>
    <row r="1184" spans="1:3">
      <c r="A1184" s="338" t="s">
        <v>144</v>
      </c>
      <c r="B1184" s="335">
        <v>0</v>
      </c>
      <c r="C1184" s="336"/>
    </row>
    <row r="1185" spans="1:3">
      <c r="A1185" s="338" t="s">
        <v>145</v>
      </c>
      <c r="B1185" s="335">
        <v>0</v>
      </c>
      <c r="C1185" s="336"/>
    </row>
    <row r="1186" spans="1:3">
      <c r="A1186" s="338" t="s">
        <v>146</v>
      </c>
      <c r="B1186" s="335">
        <v>0</v>
      </c>
      <c r="C1186" s="336"/>
    </row>
    <row r="1187" spans="1:3">
      <c r="A1187" s="338" t="s">
        <v>1054</v>
      </c>
      <c r="B1187" s="335">
        <v>0</v>
      </c>
      <c r="C1187" s="336"/>
    </row>
    <row r="1188" spans="1:3">
      <c r="A1188" s="338" t="s">
        <v>153</v>
      </c>
      <c r="B1188" s="335">
        <v>0</v>
      </c>
      <c r="C1188" s="336"/>
    </row>
    <row r="1189" spans="1:3">
      <c r="A1189" s="338" t="s">
        <v>1055</v>
      </c>
      <c r="B1189" s="335">
        <v>0</v>
      </c>
      <c r="C1189" s="336"/>
    </row>
    <row r="1190" spans="1:3">
      <c r="A1190" s="337" t="s">
        <v>1056</v>
      </c>
      <c r="B1190" s="335">
        <f>SUM(B1191:B1199)</f>
        <v>0</v>
      </c>
      <c r="C1190" s="336"/>
    </row>
    <row r="1191" spans="1:3">
      <c r="A1191" s="338" t="s">
        <v>1057</v>
      </c>
      <c r="B1191" s="335">
        <v>0</v>
      </c>
      <c r="C1191" s="336"/>
    </row>
    <row r="1192" spans="1:3">
      <c r="A1192" s="338" t="s">
        <v>1058</v>
      </c>
      <c r="B1192" s="335">
        <v>0</v>
      </c>
      <c r="C1192" s="336"/>
    </row>
    <row r="1193" spans="1:3">
      <c r="A1193" s="338" t="s">
        <v>1059</v>
      </c>
      <c r="B1193" s="335">
        <v>0</v>
      </c>
      <c r="C1193" s="336"/>
    </row>
    <row r="1194" spans="1:3">
      <c r="A1194" s="338" t="s">
        <v>1060</v>
      </c>
      <c r="B1194" s="335">
        <v>0</v>
      </c>
      <c r="C1194" s="336"/>
    </row>
    <row r="1195" spans="1:3">
      <c r="A1195" s="338" t="s">
        <v>1061</v>
      </c>
      <c r="B1195" s="335">
        <v>0</v>
      </c>
      <c r="C1195" s="336"/>
    </row>
    <row r="1196" spans="1:3">
      <c r="A1196" s="338" t="s">
        <v>1062</v>
      </c>
      <c r="B1196" s="335">
        <v>0</v>
      </c>
      <c r="C1196" s="336"/>
    </row>
    <row r="1197" spans="1:3">
      <c r="A1197" s="338" t="s">
        <v>1063</v>
      </c>
      <c r="B1197" s="335">
        <v>0</v>
      </c>
      <c r="C1197" s="336"/>
    </row>
    <row r="1198" spans="1:3">
      <c r="A1198" s="338" t="s">
        <v>1064</v>
      </c>
      <c r="B1198" s="335">
        <v>0</v>
      </c>
      <c r="C1198" s="336"/>
    </row>
    <row r="1199" spans="1:3">
      <c r="A1199" s="338" t="s">
        <v>1065</v>
      </c>
      <c r="B1199" s="335">
        <v>0</v>
      </c>
      <c r="C1199" s="336"/>
    </row>
    <row r="1200" spans="1:3">
      <c r="A1200" s="337" t="s">
        <v>1066</v>
      </c>
      <c r="B1200" s="335">
        <f>SUM(B1201:B1205)</f>
        <v>141</v>
      </c>
      <c r="C1200" s="336"/>
    </row>
    <row r="1201" spans="1:3">
      <c r="A1201" s="338" t="s">
        <v>1067</v>
      </c>
      <c r="B1201" s="335">
        <v>0</v>
      </c>
      <c r="C1201" s="336"/>
    </row>
    <row r="1202" spans="1:3">
      <c r="A1202" s="338" t="s">
        <v>1068</v>
      </c>
      <c r="B1202" s="335">
        <v>0</v>
      </c>
      <c r="C1202" s="336"/>
    </row>
    <row r="1203" spans="1:3">
      <c r="A1203" s="338" t="s">
        <v>1069</v>
      </c>
      <c r="B1203" s="335">
        <v>0</v>
      </c>
      <c r="C1203" s="336"/>
    </row>
    <row r="1204" spans="1:3">
      <c r="A1204" s="338" t="s">
        <v>1070</v>
      </c>
      <c r="B1204" s="335">
        <v>0</v>
      </c>
      <c r="C1204" s="336"/>
    </row>
    <row r="1205" spans="1:3">
      <c r="A1205" s="338" t="s">
        <v>1071</v>
      </c>
      <c r="B1205" s="335">
        <v>141</v>
      </c>
      <c r="C1205" s="336"/>
    </row>
    <row r="1206" spans="1:3">
      <c r="A1206" s="337" t="s">
        <v>1072</v>
      </c>
      <c r="B1206" s="335">
        <f>SUM(B1207:B1208)</f>
        <v>0</v>
      </c>
      <c r="C1206" s="336"/>
    </row>
    <row r="1207" spans="1:3">
      <c r="A1207" s="338" t="s">
        <v>1073</v>
      </c>
      <c r="B1207" s="335">
        <v>0</v>
      </c>
      <c r="C1207" s="336"/>
    </row>
    <row r="1208" spans="1:3">
      <c r="A1208" s="338" t="s">
        <v>1074</v>
      </c>
      <c r="B1208" s="335">
        <v>0</v>
      </c>
      <c r="C1208" s="336"/>
    </row>
    <row r="1209" spans="1:3">
      <c r="A1209" s="337" t="s">
        <v>1075</v>
      </c>
      <c r="B1209" s="335">
        <f>B1210</f>
        <v>0</v>
      </c>
      <c r="C1209" s="336"/>
    </row>
    <row r="1210" spans="1:3">
      <c r="A1210" s="338" t="s">
        <v>1076</v>
      </c>
      <c r="B1210" s="335">
        <v>0</v>
      </c>
      <c r="C1210" s="336"/>
    </row>
    <row r="1211" spans="1:3">
      <c r="A1211" s="337" t="s">
        <v>1077</v>
      </c>
      <c r="B1211" s="335">
        <f>SUM(B1212:B1220)</f>
        <v>0</v>
      </c>
      <c r="C1211" s="336"/>
    </row>
    <row r="1212" s="16" customFormat="1" spans="1:3">
      <c r="A1212" s="337" t="s">
        <v>1078</v>
      </c>
      <c r="B1212" s="335">
        <v>0</v>
      </c>
      <c r="C1212" s="336"/>
    </row>
    <row r="1213" spans="1:3">
      <c r="A1213" s="337" t="s">
        <v>1079</v>
      </c>
      <c r="B1213" s="335">
        <v>0</v>
      </c>
      <c r="C1213" s="336"/>
    </row>
    <row r="1214" spans="1:3">
      <c r="A1214" s="337" t="s">
        <v>1080</v>
      </c>
      <c r="B1214" s="335">
        <v>0</v>
      </c>
      <c r="C1214" s="336"/>
    </row>
    <row r="1215" spans="1:3">
      <c r="A1215" s="337" t="s">
        <v>1081</v>
      </c>
      <c r="B1215" s="335">
        <v>0</v>
      </c>
      <c r="C1215" s="336"/>
    </row>
    <row r="1216" spans="1:3">
      <c r="A1216" s="337" t="s">
        <v>1082</v>
      </c>
      <c r="B1216" s="335">
        <v>0</v>
      </c>
      <c r="C1216" s="336"/>
    </row>
    <row r="1217" spans="1:3">
      <c r="A1217" s="337" t="s">
        <v>818</v>
      </c>
      <c r="B1217" s="335">
        <v>0</v>
      </c>
      <c r="C1217" s="336"/>
    </row>
    <row r="1218" spans="1:3">
      <c r="A1218" s="337" t="s">
        <v>1083</v>
      </c>
      <c r="B1218" s="335">
        <v>0</v>
      </c>
      <c r="C1218" s="336"/>
    </row>
    <row r="1219" spans="1:3">
      <c r="A1219" s="337" t="s">
        <v>1084</v>
      </c>
      <c r="B1219" s="335">
        <v>0</v>
      </c>
      <c r="C1219" s="336"/>
    </row>
    <row r="1220" spans="1:3">
      <c r="A1220" s="337" t="s">
        <v>1085</v>
      </c>
      <c r="B1220" s="335">
        <v>0</v>
      </c>
      <c r="C1220" s="336"/>
    </row>
    <row r="1221" spans="1:3">
      <c r="A1221" s="337" t="s">
        <v>1086</v>
      </c>
      <c r="B1221" s="335">
        <f>SUM(B1222,B1242,B1261,B1270,B1283,B1298)</f>
        <v>5068</v>
      </c>
      <c r="C1221" s="336">
        <v>136.4</v>
      </c>
    </row>
    <row r="1222" s="16" customFormat="1" spans="1:3">
      <c r="A1222" s="337" t="s">
        <v>1087</v>
      </c>
      <c r="B1222" s="335">
        <f>SUM(B1223:B1241)</f>
        <v>4866</v>
      </c>
      <c r="C1222" s="336">
        <v>140.1</v>
      </c>
    </row>
    <row r="1223" spans="1:3">
      <c r="A1223" s="338" t="s">
        <v>144</v>
      </c>
      <c r="B1223" s="335">
        <v>786</v>
      </c>
      <c r="C1223" s="336">
        <v>117.7</v>
      </c>
    </row>
    <row r="1224" spans="1:3">
      <c r="A1224" s="338" t="s">
        <v>145</v>
      </c>
      <c r="B1224" s="335">
        <v>0</v>
      </c>
      <c r="C1224" s="336"/>
    </row>
    <row r="1225" spans="1:3">
      <c r="A1225" s="338" t="s">
        <v>146</v>
      </c>
      <c r="B1225" s="335">
        <v>84</v>
      </c>
      <c r="C1225" s="336"/>
    </row>
    <row r="1226" spans="1:3">
      <c r="A1226" s="338" t="s">
        <v>1088</v>
      </c>
      <c r="B1226" s="335">
        <v>0</v>
      </c>
      <c r="C1226" s="336"/>
    </row>
    <row r="1227" spans="1:3">
      <c r="A1227" s="338" t="s">
        <v>1089</v>
      </c>
      <c r="B1227" s="335">
        <v>0</v>
      </c>
      <c r="C1227" s="336"/>
    </row>
    <row r="1228" spans="1:3">
      <c r="A1228" s="338" t="s">
        <v>1090</v>
      </c>
      <c r="B1228" s="335">
        <v>0</v>
      </c>
      <c r="C1228" s="336"/>
    </row>
    <row r="1229" spans="1:3">
      <c r="A1229" s="338" t="s">
        <v>1091</v>
      </c>
      <c r="B1229" s="335">
        <v>0</v>
      </c>
      <c r="C1229" s="336"/>
    </row>
    <row r="1230" spans="1:3">
      <c r="A1230" s="338" t="s">
        <v>1092</v>
      </c>
      <c r="B1230" s="335">
        <v>0</v>
      </c>
      <c r="C1230" s="336"/>
    </row>
    <row r="1231" spans="1:3">
      <c r="A1231" s="338" t="s">
        <v>1093</v>
      </c>
      <c r="B1231" s="335">
        <v>0</v>
      </c>
      <c r="C1231" s="336"/>
    </row>
    <row r="1232" spans="1:3">
      <c r="A1232" s="338" t="s">
        <v>1094</v>
      </c>
      <c r="B1232" s="335">
        <v>3069</v>
      </c>
      <c r="C1232" s="336">
        <v>154.2</v>
      </c>
    </row>
    <row r="1233" spans="1:3">
      <c r="A1233" s="338" t="s">
        <v>1095</v>
      </c>
      <c r="B1233" s="335">
        <v>768</v>
      </c>
      <c r="C1233" s="336">
        <v>103.4</v>
      </c>
    </row>
    <row r="1234" spans="1:3">
      <c r="A1234" s="338" t="s">
        <v>1096</v>
      </c>
      <c r="B1234" s="335">
        <v>0</v>
      </c>
      <c r="C1234" s="336"/>
    </row>
    <row r="1235" spans="1:3">
      <c r="A1235" s="338" t="s">
        <v>1097</v>
      </c>
      <c r="B1235" s="335">
        <v>100</v>
      </c>
      <c r="C1235" s="336"/>
    </row>
    <row r="1236" spans="1:3">
      <c r="A1236" s="338" t="s">
        <v>1098</v>
      </c>
      <c r="B1236" s="335">
        <v>0</v>
      </c>
      <c r="C1236" s="336">
        <v>0</v>
      </c>
    </row>
    <row r="1237" spans="1:3">
      <c r="A1237" s="338" t="s">
        <v>1099</v>
      </c>
      <c r="B1237" s="335">
        <v>0</v>
      </c>
      <c r="C1237" s="336"/>
    </row>
    <row r="1238" spans="1:3">
      <c r="A1238" s="338" t="s">
        <v>1100</v>
      </c>
      <c r="B1238" s="335">
        <v>0</v>
      </c>
      <c r="C1238" s="336"/>
    </row>
    <row r="1239" spans="1:3">
      <c r="A1239" s="338" t="s">
        <v>1101</v>
      </c>
      <c r="B1239" s="335">
        <v>0</v>
      </c>
      <c r="C1239" s="336"/>
    </row>
    <row r="1240" spans="1:3">
      <c r="A1240" s="338" t="s">
        <v>153</v>
      </c>
      <c r="B1240" s="335">
        <v>49</v>
      </c>
      <c r="C1240" s="336">
        <v>1225</v>
      </c>
    </row>
    <row r="1241" spans="1:3">
      <c r="A1241" s="338" t="s">
        <v>1102</v>
      </c>
      <c r="B1241" s="335">
        <v>10</v>
      </c>
      <c r="C1241" s="336">
        <v>21.3</v>
      </c>
    </row>
    <row r="1242" spans="1:3">
      <c r="A1242" s="337" t="s">
        <v>1103</v>
      </c>
      <c r="B1242" s="335">
        <f>SUM(B1243:B1260)</f>
        <v>10</v>
      </c>
      <c r="C1242" s="336">
        <v>20.8</v>
      </c>
    </row>
    <row r="1243" spans="1:3">
      <c r="A1243" s="338" t="s">
        <v>144</v>
      </c>
      <c r="B1243" s="335">
        <v>0</v>
      </c>
      <c r="C1243" s="336"/>
    </row>
    <row r="1244" spans="1:3">
      <c r="A1244" s="338" t="s">
        <v>145</v>
      </c>
      <c r="B1244" s="335">
        <v>0</v>
      </c>
      <c r="C1244" s="336"/>
    </row>
    <row r="1245" spans="1:3">
      <c r="A1245" s="338" t="s">
        <v>146</v>
      </c>
      <c r="B1245" s="335">
        <v>0</v>
      </c>
      <c r="C1245" s="336"/>
    </row>
    <row r="1246" spans="1:3">
      <c r="A1246" s="338" t="s">
        <v>1104</v>
      </c>
      <c r="B1246" s="335">
        <v>0</v>
      </c>
      <c r="C1246" s="336">
        <v>0</v>
      </c>
    </row>
    <row r="1247" spans="1:3">
      <c r="A1247" s="338" t="s">
        <v>1105</v>
      </c>
      <c r="B1247" s="335">
        <v>0</v>
      </c>
      <c r="C1247" s="336"/>
    </row>
    <row r="1248" spans="1:3">
      <c r="A1248" s="338" t="s">
        <v>1106</v>
      </c>
      <c r="B1248" s="335">
        <v>0</v>
      </c>
      <c r="C1248" s="336"/>
    </row>
    <row r="1249" spans="1:3">
      <c r="A1249" s="338" t="s">
        <v>1107</v>
      </c>
      <c r="B1249" s="335">
        <v>0</v>
      </c>
      <c r="C1249" s="336"/>
    </row>
    <row r="1250" spans="1:3">
      <c r="A1250" s="338" t="s">
        <v>1108</v>
      </c>
      <c r="B1250" s="335">
        <v>5</v>
      </c>
      <c r="C1250" s="336">
        <v>166.7</v>
      </c>
    </row>
    <row r="1251" spans="1:3">
      <c r="A1251" s="338" t="s">
        <v>1109</v>
      </c>
      <c r="B1251" s="335">
        <v>0</v>
      </c>
      <c r="C1251" s="336">
        <v>0</v>
      </c>
    </row>
    <row r="1252" spans="1:3">
      <c r="A1252" s="338" t="s">
        <v>1110</v>
      </c>
      <c r="B1252" s="335">
        <v>0</v>
      </c>
      <c r="C1252" s="336"/>
    </row>
    <row r="1253" spans="1:3">
      <c r="A1253" s="338" t="s">
        <v>1111</v>
      </c>
      <c r="B1253" s="335">
        <v>0</v>
      </c>
      <c r="C1253" s="336"/>
    </row>
    <row r="1254" spans="1:3">
      <c r="A1254" s="338" t="s">
        <v>1112</v>
      </c>
      <c r="B1254" s="335">
        <v>0</v>
      </c>
      <c r="C1254" s="336"/>
    </row>
    <row r="1255" spans="1:3">
      <c r="A1255" s="338" t="s">
        <v>1113</v>
      </c>
      <c r="B1255" s="335">
        <v>0</v>
      </c>
      <c r="C1255" s="336"/>
    </row>
    <row r="1256" spans="1:3">
      <c r="A1256" s="338" t="s">
        <v>1114</v>
      </c>
      <c r="B1256" s="335">
        <v>0</v>
      </c>
      <c r="C1256" s="336"/>
    </row>
    <row r="1257" spans="1:3">
      <c r="A1257" s="338" t="s">
        <v>1115</v>
      </c>
      <c r="B1257" s="335">
        <v>0</v>
      </c>
      <c r="C1257" s="336"/>
    </row>
    <row r="1258" spans="1:3">
      <c r="A1258" s="338" t="s">
        <v>1116</v>
      </c>
      <c r="B1258" s="335">
        <v>1</v>
      </c>
      <c r="C1258" s="336">
        <v>12.5</v>
      </c>
    </row>
    <row r="1259" spans="1:3">
      <c r="A1259" s="338" t="s">
        <v>153</v>
      </c>
      <c r="B1259" s="335">
        <v>0</v>
      </c>
      <c r="C1259" s="336"/>
    </row>
    <row r="1260" spans="1:3">
      <c r="A1260" s="338" t="s">
        <v>1117</v>
      </c>
      <c r="B1260" s="335">
        <v>4</v>
      </c>
      <c r="C1260" s="336">
        <v>16</v>
      </c>
    </row>
    <row r="1261" spans="1:3">
      <c r="A1261" s="337" t="s">
        <v>1118</v>
      </c>
      <c r="B1261" s="335">
        <f>SUM(B1262:B1269)</f>
        <v>0</v>
      </c>
      <c r="C1261" s="336"/>
    </row>
    <row r="1262" spans="1:3">
      <c r="A1262" s="338" t="s">
        <v>144</v>
      </c>
      <c r="B1262" s="335">
        <v>0</v>
      </c>
      <c r="C1262" s="336"/>
    </row>
    <row r="1263" spans="1:3">
      <c r="A1263" s="338" t="s">
        <v>145</v>
      </c>
      <c r="B1263" s="335">
        <v>0</v>
      </c>
      <c r="C1263" s="336"/>
    </row>
    <row r="1264" spans="1:3">
      <c r="A1264" s="338" t="s">
        <v>146</v>
      </c>
      <c r="B1264" s="335">
        <v>0</v>
      </c>
      <c r="C1264" s="336"/>
    </row>
    <row r="1265" spans="1:3">
      <c r="A1265" s="338" t="s">
        <v>1119</v>
      </c>
      <c r="B1265" s="335">
        <v>0</v>
      </c>
      <c r="C1265" s="336"/>
    </row>
    <row r="1266" spans="1:3">
      <c r="A1266" s="338" t="s">
        <v>1120</v>
      </c>
      <c r="B1266" s="335">
        <v>0</v>
      </c>
      <c r="C1266" s="336"/>
    </row>
    <row r="1267" spans="1:3">
      <c r="A1267" s="338" t="s">
        <v>1121</v>
      </c>
      <c r="B1267" s="335">
        <v>0</v>
      </c>
      <c r="C1267" s="336"/>
    </row>
    <row r="1268" spans="1:3">
      <c r="A1268" s="338" t="s">
        <v>153</v>
      </c>
      <c r="B1268" s="335">
        <v>0</v>
      </c>
      <c r="C1268" s="336"/>
    </row>
    <row r="1269" spans="1:3">
      <c r="A1269" s="338" t="s">
        <v>1122</v>
      </c>
      <c r="B1269" s="335">
        <v>0</v>
      </c>
      <c r="C1269" s="336"/>
    </row>
    <row r="1270" spans="1:3">
      <c r="A1270" s="337" t="s">
        <v>1123</v>
      </c>
      <c r="B1270" s="335">
        <f>SUM(B1271:B1282)</f>
        <v>70</v>
      </c>
      <c r="C1270" s="336">
        <v>114.8</v>
      </c>
    </row>
    <row r="1271" spans="1:3">
      <c r="A1271" s="338" t="s">
        <v>144</v>
      </c>
      <c r="B1271" s="335">
        <v>50</v>
      </c>
      <c r="C1271" s="336">
        <v>122</v>
      </c>
    </row>
    <row r="1272" spans="1:3">
      <c r="A1272" s="338" t="s">
        <v>145</v>
      </c>
      <c r="B1272" s="335">
        <v>0</v>
      </c>
      <c r="C1272" s="336"/>
    </row>
    <row r="1273" spans="1:3">
      <c r="A1273" s="338" t="s">
        <v>146</v>
      </c>
      <c r="B1273" s="335">
        <v>0</v>
      </c>
      <c r="C1273" s="336"/>
    </row>
    <row r="1274" spans="1:3">
      <c r="A1274" s="338" t="s">
        <v>1124</v>
      </c>
      <c r="B1274" s="335">
        <v>0</v>
      </c>
      <c r="C1274" s="336"/>
    </row>
    <row r="1275" spans="1:3">
      <c r="A1275" s="338" t="s">
        <v>1125</v>
      </c>
      <c r="B1275" s="335">
        <v>0</v>
      </c>
      <c r="C1275" s="336">
        <v>0</v>
      </c>
    </row>
    <row r="1276" spans="1:3">
      <c r="A1276" s="338" t="s">
        <v>1126</v>
      </c>
      <c r="B1276" s="335">
        <v>4</v>
      </c>
      <c r="C1276" s="336">
        <v>100</v>
      </c>
    </row>
    <row r="1277" spans="1:3">
      <c r="A1277" s="338" t="s">
        <v>1127</v>
      </c>
      <c r="B1277" s="335">
        <v>0</v>
      </c>
      <c r="C1277" s="336"/>
    </row>
    <row r="1278" spans="1:3">
      <c r="A1278" s="338" t="s">
        <v>1128</v>
      </c>
      <c r="B1278" s="335">
        <v>0</v>
      </c>
      <c r="C1278" s="336"/>
    </row>
    <row r="1279" spans="1:3">
      <c r="A1279" s="338" t="s">
        <v>1129</v>
      </c>
      <c r="B1279" s="335">
        <v>1</v>
      </c>
      <c r="C1279" s="336"/>
    </row>
    <row r="1280" spans="1:3">
      <c r="A1280" s="338" t="s">
        <v>1130</v>
      </c>
      <c r="B1280" s="335">
        <v>2</v>
      </c>
      <c r="C1280" s="336">
        <v>200</v>
      </c>
    </row>
    <row r="1281" spans="1:3">
      <c r="A1281" s="338" t="s">
        <v>1131</v>
      </c>
      <c r="B1281" s="335">
        <v>0</v>
      </c>
      <c r="C1281" s="336"/>
    </row>
    <row r="1282" spans="1:3">
      <c r="A1282" s="338" t="s">
        <v>1132</v>
      </c>
      <c r="B1282" s="335">
        <v>13</v>
      </c>
      <c r="C1282" s="336">
        <v>100</v>
      </c>
    </row>
    <row r="1283" spans="1:3">
      <c r="A1283" s="337" t="s">
        <v>1133</v>
      </c>
      <c r="B1283" s="335">
        <f>SUM(B1284:B1297)</f>
        <v>122</v>
      </c>
      <c r="C1283" s="336">
        <v>91.7</v>
      </c>
    </row>
    <row r="1284" spans="1:3">
      <c r="A1284" s="338" t="s">
        <v>144</v>
      </c>
      <c r="B1284" s="335">
        <v>0</v>
      </c>
      <c r="C1284" s="336"/>
    </row>
    <row r="1285" spans="1:3">
      <c r="A1285" s="338" t="s">
        <v>145</v>
      </c>
      <c r="B1285" s="335">
        <v>0</v>
      </c>
      <c r="C1285" s="336"/>
    </row>
    <row r="1286" spans="1:3">
      <c r="A1286" s="338" t="s">
        <v>146</v>
      </c>
      <c r="B1286" s="335">
        <v>0</v>
      </c>
      <c r="C1286" s="336"/>
    </row>
    <row r="1287" spans="1:3">
      <c r="A1287" s="338" t="s">
        <v>1134</v>
      </c>
      <c r="B1287" s="335">
        <v>83</v>
      </c>
      <c r="C1287" s="336">
        <v>88.3</v>
      </c>
    </row>
    <row r="1288" spans="1:3">
      <c r="A1288" s="338" t="s">
        <v>1135</v>
      </c>
      <c r="B1288" s="335">
        <v>0</v>
      </c>
      <c r="C1288" s="336"/>
    </row>
    <row r="1289" spans="1:3">
      <c r="A1289" s="338" t="s">
        <v>1136</v>
      </c>
      <c r="B1289" s="335">
        <v>5</v>
      </c>
      <c r="C1289" s="336">
        <v>100</v>
      </c>
    </row>
    <row r="1290" spans="1:3">
      <c r="A1290" s="338" t="s">
        <v>1137</v>
      </c>
      <c r="B1290" s="335">
        <v>0</v>
      </c>
      <c r="C1290" s="336"/>
    </row>
    <row r="1291" spans="1:3">
      <c r="A1291" s="338" t="s">
        <v>1138</v>
      </c>
      <c r="B1291" s="335">
        <v>15</v>
      </c>
      <c r="C1291" s="336">
        <v>83.3</v>
      </c>
    </row>
    <row r="1292" spans="1:3">
      <c r="A1292" s="338" t="s">
        <v>1139</v>
      </c>
      <c r="B1292" s="335">
        <v>0</v>
      </c>
      <c r="C1292" s="336"/>
    </row>
    <row r="1293" spans="1:3">
      <c r="A1293" s="338" t="s">
        <v>1140</v>
      </c>
      <c r="B1293" s="335">
        <v>9</v>
      </c>
      <c r="C1293" s="336">
        <v>56.3</v>
      </c>
    </row>
    <row r="1294" spans="1:3">
      <c r="A1294" s="338" t="s">
        <v>1141</v>
      </c>
      <c r="B1294" s="335">
        <v>0</v>
      </c>
      <c r="C1294" s="336"/>
    </row>
    <row r="1295" spans="1:3">
      <c r="A1295" s="338" t="s">
        <v>1142</v>
      </c>
      <c r="B1295" s="335">
        <v>0</v>
      </c>
      <c r="C1295" s="336"/>
    </row>
    <row r="1296" spans="1:3">
      <c r="A1296" s="338" t="s">
        <v>1143</v>
      </c>
      <c r="B1296" s="335">
        <v>0</v>
      </c>
      <c r="C1296" s="336"/>
    </row>
    <row r="1297" spans="1:3">
      <c r="A1297" s="338" t="s">
        <v>1144</v>
      </c>
      <c r="B1297" s="335">
        <v>10</v>
      </c>
      <c r="C1297" s="336"/>
    </row>
    <row r="1298" spans="1:3">
      <c r="A1298" s="337" t="s">
        <v>1145</v>
      </c>
      <c r="B1298" s="335">
        <f>B1299</f>
        <v>0</v>
      </c>
      <c r="C1298" s="336"/>
    </row>
    <row r="1299" spans="1:3">
      <c r="A1299" s="338" t="s">
        <v>1146</v>
      </c>
      <c r="B1299" s="335">
        <v>0</v>
      </c>
      <c r="C1299" s="336"/>
    </row>
    <row r="1300" spans="1:3">
      <c r="A1300" s="337" t="s">
        <v>1147</v>
      </c>
      <c r="B1300" s="335">
        <f>SUM(B1301,B1310,B1314)</f>
        <v>1147</v>
      </c>
      <c r="C1300" s="336">
        <v>35.1</v>
      </c>
    </row>
    <row r="1301" s="16" customFormat="1" spans="1:3">
      <c r="A1301" s="337" t="s">
        <v>1148</v>
      </c>
      <c r="B1301" s="335">
        <f>SUM(B1302:B1309)</f>
        <v>1147</v>
      </c>
      <c r="C1301" s="336">
        <v>35.1</v>
      </c>
    </row>
    <row r="1302" spans="1:3">
      <c r="A1302" s="338" t="s">
        <v>1149</v>
      </c>
      <c r="B1302" s="335">
        <v>878</v>
      </c>
      <c r="C1302" s="336">
        <v>168.8</v>
      </c>
    </row>
    <row r="1303" spans="1:3">
      <c r="A1303" s="338" t="s">
        <v>1150</v>
      </c>
      <c r="B1303" s="335">
        <v>0</v>
      </c>
      <c r="C1303" s="336"/>
    </row>
    <row r="1304" spans="1:3">
      <c r="A1304" s="338" t="s">
        <v>1151</v>
      </c>
      <c r="B1304" s="335">
        <v>0</v>
      </c>
      <c r="C1304" s="336">
        <v>0</v>
      </c>
    </row>
    <row r="1305" spans="1:3">
      <c r="A1305" s="338" t="s">
        <v>1152</v>
      </c>
      <c r="B1305" s="335">
        <v>0</v>
      </c>
      <c r="C1305" s="336"/>
    </row>
    <row r="1306" spans="1:3">
      <c r="A1306" s="338" t="s">
        <v>1153</v>
      </c>
      <c r="B1306" s="335">
        <v>234</v>
      </c>
      <c r="C1306" s="336">
        <v>69.6</v>
      </c>
    </row>
    <row r="1307" spans="1:3">
      <c r="A1307" s="338" t="s">
        <v>1154</v>
      </c>
      <c r="B1307" s="335">
        <v>10</v>
      </c>
      <c r="C1307" s="336"/>
    </row>
    <row r="1308" spans="1:3">
      <c r="A1308" s="338" t="s">
        <v>1155</v>
      </c>
      <c r="B1308" s="335">
        <v>0</v>
      </c>
      <c r="C1308" s="336"/>
    </row>
    <row r="1309" spans="1:3">
      <c r="A1309" s="338" t="s">
        <v>1156</v>
      </c>
      <c r="B1309" s="335">
        <v>25</v>
      </c>
      <c r="C1309" s="336">
        <v>2.7</v>
      </c>
    </row>
    <row r="1310" spans="1:3">
      <c r="A1310" s="337" t="s">
        <v>1157</v>
      </c>
      <c r="B1310" s="335">
        <f>SUM(B1311:B1313)</f>
        <v>0</v>
      </c>
      <c r="C1310" s="336"/>
    </row>
    <row r="1311" spans="1:3">
      <c r="A1311" s="338" t="s">
        <v>1158</v>
      </c>
      <c r="B1311" s="335">
        <v>0</v>
      </c>
      <c r="C1311" s="336"/>
    </row>
    <row r="1312" spans="1:3">
      <c r="A1312" s="338" t="s">
        <v>1159</v>
      </c>
      <c r="B1312" s="335">
        <v>0</v>
      </c>
      <c r="C1312" s="336"/>
    </row>
    <row r="1313" spans="1:3">
      <c r="A1313" s="338" t="s">
        <v>1160</v>
      </c>
      <c r="B1313" s="335">
        <v>0</v>
      </c>
      <c r="C1313" s="336"/>
    </row>
    <row r="1314" spans="1:3">
      <c r="A1314" s="337" t="s">
        <v>1161</v>
      </c>
      <c r="B1314" s="335">
        <f>SUM(B1315:B1317)</f>
        <v>0</v>
      </c>
      <c r="C1314" s="336">
        <v>0</v>
      </c>
    </row>
    <row r="1315" spans="1:3">
      <c r="A1315" s="338" t="s">
        <v>1162</v>
      </c>
      <c r="B1315" s="335">
        <v>0</v>
      </c>
      <c r="C1315" s="336"/>
    </row>
    <row r="1316" spans="1:3">
      <c r="A1316" s="338" t="s">
        <v>1163</v>
      </c>
      <c r="B1316" s="335">
        <v>0</v>
      </c>
      <c r="C1316" s="336"/>
    </row>
    <row r="1317" spans="1:3">
      <c r="A1317" s="338" t="s">
        <v>1164</v>
      </c>
      <c r="B1317" s="335">
        <v>0</v>
      </c>
      <c r="C1317" s="336">
        <v>0</v>
      </c>
    </row>
    <row r="1318" spans="1:3">
      <c r="A1318" s="337" t="s">
        <v>1165</v>
      </c>
      <c r="B1318" s="335">
        <f>SUM(B1319,B1334,B1348,B1353,B1359)</f>
        <v>855</v>
      </c>
      <c r="C1318" s="336">
        <v>112.8</v>
      </c>
    </row>
    <row r="1319" s="16" customFormat="1" spans="1:3">
      <c r="A1319" s="337" t="s">
        <v>1166</v>
      </c>
      <c r="B1319" s="335">
        <f>SUM(B1320:B1333)</f>
        <v>855</v>
      </c>
      <c r="C1319" s="336">
        <v>112.8</v>
      </c>
    </row>
    <row r="1320" spans="1:3">
      <c r="A1320" s="338" t="s">
        <v>144</v>
      </c>
      <c r="B1320" s="335">
        <v>0</v>
      </c>
      <c r="C1320" s="336">
        <v>0</v>
      </c>
    </row>
    <row r="1321" spans="1:3">
      <c r="A1321" s="338" t="s">
        <v>145</v>
      </c>
      <c r="B1321" s="335">
        <v>3</v>
      </c>
      <c r="C1321" s="336">
        <v>100</v>
      </c>
    </row>
    <row r="1322" spans="1:3">
      <c r="A1322" s="338" t="s">
        <v>146</v>
      </c>
      <c r="B1322" s="335">
        <v>0</v>
      </c>
      <c r="C1322" s="336"/>
    </row>
    <row r="1323" spans="1:3">
      <c r="A1323" s="338" t="s">
        <v>1167</v>
      </c>
      <c r="B1323" s="335">
        <v>0</v>
      </c>
      <c r="C1323" s="336"/>
    </row>
    <row r="1324" spans="1:3">
      <c r="A1324" s="338" t="s">
        <v>1168</v>
      </c>
      <c r="B1324" s="335">
        <v>0</v>
      </c>
      <c r="C1324" s="336"/>
    </row>
    <row r="1325" spans="1:3">
      <c r="A1325" s="338" t="s">
        <v>1169</v>
      </c>
      <c r="B1325" s="335">
        <v>0</v>
      </c>
      <c r="C1325" s="336"/>
    </row>
    <row r="1326" spans="1:3">
      <c r="A1326" s="338" t="s">
        <v>1170</v>
      </c>
      <c r="B1326" s="335">
        <v>0</v>
      </c>
      <c r="C1326" s="336"/>
    </row>
    <row r="1327" spans="1:3">
      <c r="A1327" s="338" t="s">
        <v>1171</v>
      </c>
      <c r="B1327" s="335">
        <v>0</v>
      </c>
      <c r="C1327" s="336"/>
    </row>
    <row r="1328" spans="1:3">
      <c r="A1328" s="338" t="s">
        <v>1172</v>
      </c>
      <c r="B1328" s="335">
        <v>0</v>
      </c>
      <c r="C1328" s="336"/>
    </row>
    <row r="1329" spans="1:3">
      <c r="A1329" s="338" t="s">
        <v>1173</v>
      </c>
      <c r="B1329" s="335">
        <v>0</v>
      </c>
      <c r="C1329" s="336"/>
    </row>
    <row r="1330" spans="1:3">
      <c r="A1330" s="338" t="s">
        <v>1174</v>
      </c>
      <c r="B1330" s="335">
        <v>730</v>
      </c>
      <c r="C1330" s="336">
        <v>115.9</v>
      </c>
    </row>
    <row r="1331" spans="1:3">
      <c r="A1331" s="338" t="s">
        <v>1175</v>
      </c>
      <c r="B1331" s="335">
        <v>0</v>
      </c>
      <c r="C1331" s="336"/>
    </row>
    <row r="1332" spans="1:3">
      <c r="A1332" s="338" t="s">
        <v>153</v>
      </c>
      <c r="B1332" s="335">
        <v>122</v>
      </c>
      <c r="C1332" s="336">
        <v>100</v>
      </c>
    </row>
    <row r="1333" spans="1:3">
      <c r="A1333" s="338" t="s">
        <v>1176</v>
      </c>
      <c r="B1333" s="335">
        <v>0</v>
      </c>
      <c r="C1333" s="336"/>
    </row>
    <row r="1334" spans="1:3">
      <c r="A1334" s="337" t="s">
        <v>1177</v>
      </c>
      <c r="B1334" s="335">
        <f>SUM(B1335:B1347)</f>
        <v>0</v>
      </c>
      <c r="C1334" s="336"/>
    </row>
    <row r="1335" spans="1:3">
      <c r="A1335" s="338" t="s">
        <v>144</v>
      </c>
      <c r="B1335" s="335">
        <v>0</v>
      </c>
      <c r="C1335" s="336"/>
    </row>
    <row r="1336" spans="1:3">
      <c r="A1336" s="338" t="s">
        <v>145</v>
      </c>
      <c r="B1336" s="335">
        <v>0</v>
      </c>
      <c r="C1336" s="336"/>
    </row>
    <row r="1337" spans="1:3">
      <c r="A1337" s="338" t="s">
        <v>146</v>
      </c>
      <c r="B1337" s="335">
        <v>0</v>
      </c>
      <c r="C1337" s="336"/>
    </row>
    <row r="1338" spans="1:3">
      <c r="A1338" s="338" t="s">
        <v>1178</v>
      </c>
      <c r="B1338" s="335">
        <v>0</v>
      </c>
      <c r="C1338" s="336"/>
    </row>
    <row r="1339" spans="1:3">
      <c r="A1339" s="338" t="s">
        <v>1179</v>
      </c>
      <c r="B1339" s="335">
        <v>0</v>
      </c>
      <c r="C1339" s="336"/>
    </row>
    <row r="1340" spans="1:3">
      <c r="A1340" s="338" t="s">
        <v>1180</v>
      </c>
      <c r="B1340" s="335">
        <v>0</v>
      </c>
      <c r="C1340" s="336"/>
    </row>
    <row r="1341" spans="1:3">
      <c r="A1341" s="338" t="s">
        <v>1181</v>
      </c>
      <c r="B1341" s="335">
        <v>0</v>
      </c>
      <c r="C1341" s="336"/>
    </row>
    <row r="1342" spans="1:3">
      <c r="A1342" s="338" t="s">
        <v>1182</v>
      </c>
      <c r="B1342" s="335">
        <v>0</v>
      </c>
      <c r="C1342" s="336"/>
    </row>
    <row r="1343" spans="1:3">
      <c r="A1343" s="338" t="s">
        <v>1183</v>
      </c>
      <c r="B1343" s="335">
        <v>0</v>
      </c>
      <c r="C1343" s="336"/>
    </row>
    <row r="1344" spans="1:3">
      <c r="A1344" s="338" t="s">
        <v>1184</v>
      </c>
      <c r="B1344" s="335">
        <v>0</v>
      </c>
      <c r="C1344" s="336"/>
    </row>
    <row r="1345" spans="1:3">
      <c r="A1345" s="338" t="s">
        <v>1185</v>
      </c>
      <c r="B1345" s="335">
        <v>0</v>
      </c>
      <c r="C1345" s="336"/>
    </row>
    <row r="1346" spans="1:3">
      <c r="A1346" s="338" t="s">
        <v>153</v>
      </c>
      <c r="B1346" s="335">
        <v>0</v>
      </c>
      <c r="C1346" s="336"/>
    </row>
    <row r="1347" spans="1:3">
      <c r="A1347" s="338" t="s">
        <v>1186</v>
      </c>
      <c r="B1347" s="335">
        <v>0</v>
      </c>
      <c r="C1347" s="336"/>
    </row>
    <row r="1348" spans="1:3">
      <c r="A1348" s="337" t="s">
        <v>1187</v>
      </c>
      <c r="B1348" s="335">
        <f>SUM(B1349:B1352)</f>
        <v>0</v>
      </c>
      <c r="C1348" s="336"/>
    </row>
    <row r="1349" spans="1:3">
      <c r="A1349" s="338" t="s">
        <v>1188</v>
      </c>
      <c r="B1349" s="335">
        <v>0</v>
      </c>
      <c r="C1349" s="336"/>
    </row>
    <row r="1350" spans="1:3">
      <c r="A1350" s="338" t="s">
        <v>1189</v>
      </c>
      <c r="B1350" s="335">
        <v>0</v>
      </c>
      <c r="C1350" s="336"/>
    </row>
    <row r="1351" spans="1:3">
      <c r="A1351" s="338" t="s">
        <v>1190</v>
      </c>
      <c r="B1351" s="335">
        <v>0</v>
      </c>
      <c r="C1351" s="336"/>
    </row>
    <row r="1352" spans="1:3">
      <c r="A1352" s="338" t="s">
        <v>1191</v>
      </c>
      <c r="B1352" s="335">
        <v>0</v>
      </c>
      <c r="C1352" s="336"/>
    </row>
    <row r="1353" spans="1:3">
      <c r="A1353" s="337" t="s">
        <v>1192</v>
      </c>
      <c r="B1353" s="335">
        <f>SUM(B1354:B1358)</f>
        <v>0</v>
      </c>
      <c r="C1353" s="336"/>
    </row>
    <row r="1354" spans="1:3">
      <c r="A1354" s="338" t="s">
        <v>1193</v>
      </c>
      <c r="B1354" s="335">
        <v>0</v>
      </c>
      <c r="C1354" s="336"/>
    </row>
    <row r="1355" spans="1:3">
      <c r="A1355" s="338" t="s">
        <v>1194</v>
      </c>
      <c r="B1355" s="335">
        <v>0</v>
      </c>
      <c r="C1355" s="336"/>
    </row>
    <row r="1356" spans="1:3">
      <c r="A1356" s="338" t="s">
        <v>1195</v>
      </c>
      <c r="B1356" s="335">
        <v>0</v>
      </c>
      <c r="C1356" s="336"/>
    </row>
    <row r="1357" spans="1:3">
      <c r="A1357" s="338" t="s">
        <v>1196</v>
      </c>
      <c r="B1357" s="335">
        <v>0</v>
      </c>
      <c r="C1357" s="336"/>
    </row>
    <row r="1358" spans="1:3">
      <c r="A1358" s="338" t="s">
        <v>1197</v>
      </c>
      <c r="B1358" s="335">
        <v>0</v>
      </c>
      <c r="C1358" s="336"/>
    </row>
    <row r="1359" spans="1:3">
      <c r="A1359" s="337" t="s">
        <v>1198</v>
      </c>
      <c r="B1359" s="335">
        <f>SUM(B1360:B1370)</f>
        <v>0</v>
      </c>
      <c r="C1359" s="336"/>
    </row>
    <row r="1360" spans="1:3">
      <c r="A1360" s="338" t="s">
        <v>1199</v>
      </c>
      <c r="B1360" s="335">
        <v>0</v>
      </c>
      <c r="C1360" s="336"/>
    </row>
    <row r="1361" spans="1:3">
      <c r="A1361" s="338" t="s">
        <v>1200</v>
      </c>
      <c r="B1361" s="335">
        <v>0</v>
      </c>
      <c r="C1361" s="336"/>
    </row>
    <row r="1362" spans="1:3">
      <c r="A1362" s="338" t="s">
        <v>1201</v>
      </c>
      <c r="B1362" s="335">
        <v>0</v>
      </c>
      <c r="C1362" s="336"/>
    </row>
    <row r="1363" spans="1:3">
      <c r="A1363" s="338" t="s">
        <v>1202</v>
      </c>
      <c r="B1363" s="335">
        <v>0</v>
      </c>
      <c r="C1363" s="336"/>
    </row>
    <row r="1364" spans="1:3">
      <c r="A1364" s="338" t="s">
        <v>1203</v>
      </c>
      <c r="B1364" s="335">
        <v>0</v>
      </c>
      <c r="C1364" s="336"/>
    </row>
    <row r="1365" spans="1:3">
      <c r="A1365" s="338" t="s">
        <v>1204</v>
      </c>
      <c r="B1365" s="335">
        <v>0</v>
      </c>
      <c r="C1365" s="336"/>
    </row>
    <row r="1366" spans="1:3">
      <c r="A1366" s="338" t="s">
        <v>1205</v>
      </c>
      <c r="B1366" s="335">
        <v>0</v>
      </c>
      <c r="C1366" s="336"/>
    </row>
    <row r="1367" spans="1:3">
      <c r="A1367" s="338" t="s">
        <v>1206</v>
      </c>
      <c r="B1367" s="335">
        <v>0</v>
      </c>
      <c r="C1367" s="336"/>
    </row>
    <row r="1368" spans="1:3">
      <c r="A1368" s="338" t="s">
        <v>1207</v>
      </c>
      <c r="B1368" s="335">
        <v>0</v>
      </c>
      <c r="C1368" s="336"/>
    </row>
    <row r="1369" spans="1:3">
      <c r="A1369" s="338" t="s">
        <v>1208</v>
      </c>
      <c r="B1369" s="335">
        <v>0</v>
      </c>
      <c r="C1369" s="336"/>
    </row>
    <row r="1370" spans="1:3">
      <c r="A1370" s="338" t="s">
        <v>1209</v>
      </c>
      <c r="B1370" s="335">
        <v>0</v>
      </c>
      <c r="C1370" s="336"/>
    </row>
    <row r="1371" spans="1:3">
      <c r="A1371" s="337" t="s">
        <v>1210</v>
      </c>
      <c r="B1371" s="335">
        <f>B1372</f>
        <v>18368</v>
      </c>
      <c r="C1371" s="336">
        <v>179.8</v>
      </c>
    </row>
    <row r="1372" s="16" customFormat="1" spans="1:3">
      <c r="A1372" s="337" t="s">
        <v>1211</v>
      </c>
      <c r="B1372" s="335">
        <f>B1373</f>
        <v>18368</v>
      </c>
      <c r="C1372" s="336">
        <v>179.8</v>
      </c>
    </row>
    <row r="1373" spans="1:3">
      <c r="A1373" s="338" t="s">
        <v>1212</v>
      </c>
      <c r="B1373" s="335">
        <v>18368</v>
      </c>
      <c r="C1373" s="336">
        <v>179.8</v>
      </c>
    </row>
    <row r="1374" spans="1:3">
      <c r="A1374" s="337" t="s">
        <v>1213</v>
      </c>
      <c r="B1374" s="335">
        <f>SUM(B1375,B1376,B1377)</f>
        <v>2458</v>
      </c>
      <c r="C1374" s="336">
        <v>140.7</v>
      </c>
    </row>
    <row r="1375" s="16" customFormat="1" spans="1:3">
      <c r="A1375" s="337" t="s">
        <v>1214</v>
      </c>
      <c r="B1375" s="335">
        <v>0</v>
      </c>
      <c r="C1375" s="336"/>
    </row>
    <row r="1376" spans="1:3">
      <c r="A1376" s="337" t="s">
        <v>1215</v>
      </c>
      <c r="B1376" s="335">
        <v>0</v>
      </c>
      <c r="C1376" s="336"/>
    </row>
    <row r="1377" spans="1:3">
      <c r="A1377" s="337" t="s">
        <v>1216</v>
      </c>
      <c r="B1377" s="335">
        <f>SUM(B1378:B1381)</f>
        <v>2458</v>
      </c>
      <c r="C1377" s="336">
        <v>140.7</v>
      </c>
    </row>
    <row r="1378" spans="1:3">
      <c r="A1378" s="338" t="s">
        <v>1217</v>
      </c>
      <c r="B1378" s="335">
        <v>2458</v>
      </c>
      <c r="C1378" s="336">
        <v>140.7</v>
      </c>
    </row>
    <row r="1379" spans="1:3">
      <c r="A1379" s="338" t="s">
        <v>1218</v>
      </c>
      <c r="B1379" s="335">
        <v>0</v>
      </c>
      <c r="C1379" s="336"/>
    </row>
    <row r="1380" spans="1:3">
      <c r="A1380" s="338" t="s">
        <v>1219</v>
      </c>
      <c r="B1380" s="335">
        <v>0</v>
      </c>
      <c r="C1380" s="336"/>
    </row>
    <row r="1381" spans="1:3">
      <c r="A1381" s="338" t="s">
        <v>1220</v>
      </c>
      <c r="B1381" s="335">
        <v>0</v>
      </c>
      <c r="C1381" s="336"/>
    </row>
    <row r="1382" spans="1:3">
      <c r="A1382" s="337" t="s">
        <v>1221</v>
      </c>
      <c r="B1382" s="335">
        <f>B1383+B1384+B1385</f>
        <v>112</v>
      </c>
      <c r="C1382" s="336">
        <v>329.4</v>
      </c>
    </row>
    <row r="1383" s="16" customFormat="1" spans="1:3">
      <c r="A1383" s="337" t="s">
        <v>1222</v>
      </c>
      <c r="B1383" s="335">
        <v>0</v>
      </c>
      <c r="C1383" s="336"/>
    </row>
    <row r="1384" spans="1:3">
      <c r="A1384" s="337" t="s">
        <v>1223</v>
      </c>
      <c r="B1384" s="335">
        <v>0</v>
      </c>
      <c r="C1384" s="336"/>
    </row>
    <row r="1385" spans="1:3">
      <c r="A1385" s="337" t="s">
        <v>1224</v>
      </c>
      <c r="B1385" s="335">
        <v>112</v>
      </c>
      <c r="C1385" s="336">
        <v>329.4</v>
      </c>
    </row>
    <row r="1386" ht="30" customHeight="1" spans="1:3">
      <c r="A1386" s="339" t="s">
        <v>1225</v>
      </c>
      <c r="B1386" s="339"/>
      <c r="C1386" s="339"/>
    </row>
    <row r="1387" ht="42" customHeight="1"/>
  </sheetData>
  <mergeCells count="2">
    <mergeCell ref="A1:C1"/>
    <mergeCell ref="A1386:C1386"/>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Zeros="0" workbookViewId="0">
      <selection activeCell="E26" sqref="E26"/>
    </sheetView>
  </sheetViews>
  <sheetFormatPr defaultColWidth="9" defaultRowHeight="14.25" outlineLevelCol="6"/>
  <cols>
    <col min="1" max="1" width="32.75" style="82" customWidth="1"/>
    <col min="2" max="2" width="16.375" style="82" customWidth="1"/>
    <col min="3" max="3" width="17.125" style="82" customWidth="1"/>
    <col min="4" max="4" width="12.5" style="82" customWidth="1"/>
    <col min="5" max="255" width="9" style="82"/>
    <col min="256" max="256" width="31.625" style="82" customWidth="1"/>
    <col min="257" max="259" width="19.25" style="82" customWidth="1"/>
    <col min="260" max="511" width="9" style="82"/>
    <col min="512" max="512" width="31.625" style="82" customWidth="1"/>
    <col min="513" max="515" width="19.25" style="82" customWidth="1"/>
    <col min="516" max="767" width="9" style="82"/>
    <col min="768" max="768" width="31.625" style="82" customWidth="1"/>
    <col min="769" max="771" width="19.25" style="82" customWidth="1"/>
    <col min="772" max="1023" width="9" style="82"/>
    <col min="1024" max="1024" width="31.625" style="82" customWidth="1"/>
    <col min="1025" max="1027" width="19.25" style="82" customWidth="1"/>
    <col min="1028" max="1279" width="9" style="82"/>
    <col min="1280" max="1280" width="31.625" style="82" customWidth="1"/>
    <col min="1281" max="1283" width="19.25" style="82" customWidth="1"/>
    <col min="1284" max="1535" width="9" style="82"/>
    <col min="1536" max="1536" width="31.625" style="82" customWidth="1"/>
    <col min="1537" max="1539" width="19.25" style="82" customWidth="1"/>
    <col min="1540" max="1791" width="9" style="82"/>
    <col min="1792" max="1792" width="31.625" style="82" customWidth="1"/>
    <col min="1793" max="1795" width="19.25" style="82" customWidth="1"/>
    <col min="1796" max="2047" width="9" style="82"/>
    <col min="2048" max="2048" width="31.625" style="82" customWidth="1"/>
    <col min="2049" max="2051" width="19.25" style="82" customWidth="1"/>
    <col min="2052" max="2303" width="9" style="82"/>
    <col min="2304" max="2304" width="31.625" style="82" customWidth="1"/>
    <col min="2305" max="2307" width="19.25" style="82" customWidth="1"/>
    <col min="2308" max="2559" width="9" style="82"/>
    <col min="2560" max="2560" width="31.625" style="82" customWidth="1"/>
    <col min="2561" max="2563" width="19.25" style="82" customWidth="1"/>
    <col min="2564" max="2815" width="9" style="82"/>
    <col min="2816" max="2816" width="31.625" style="82" customWidth="1"/>
    <col min="2817" max="2819" width="19.25" style="82" customWidth="1"/>
    <col min="2820" max="3071" width="9" style="82"/>
    <col min="3072" max="3072" width="31.625" style="82" customWidth="1"/>
    <col min="3073" max="3075" width="19.25" style="82" customWidth="1"/>
    <col min="3076" max="3327" width="9" style="82"/>
    <col min="3328" max="3328" width="31.625" style="82" customWidth="1"/>
    <col min="3329" max="3331" width="19.25" style="82" customWidth="1"/>
    <col min="3332" max="3583" width="9" style="82"/>
    <col min="3584" max="3584" width="31.625" style="82" customWidth="1"/>
    <col min="3585" max="3587" width="19.25" style="82" customWidth="1"/>
    <col min="3588" max="3839" width="9" style="82"/>
    <col min="3840" max="3840" width="31.625" style="82" customWidth="1"/>
    <col min="3841" max="3843" width="19.25" style="82" customWidth="1"/>
    <col min="3844" max="4095" width="9" style="82"/>
    <col min="4096" max="4096" width="31.625" style="82" customWidth="1"/>
    <col min="4097" max="4099" width="19.25" style="82" customWidth="1"/>
    <col min="4100" max="4351" width="9" style="82"/>
    <col min="4352" max="4352" width="31.625" style="82" customWidth="1"/>
    <col min="4353" max="4355" width="19.25" style="82" customWidth="1"/>
    <col min="4356" max="4607" width="9" style="82"/>
    <col min="4608" max="4608" width="31.625" style="82" customWidth="1"/>
    <col min="4609" max="4611" width="19.25" style="82" customWidth="1"/>
    <col min="4612" max="4863" width="9" style="82"/>
    <col min="4864" max="4864" width="31.625" style="82" customWidth="1"/>
    <col min="4865" max="4867" width="19.25" style="82" customWidth="1"/>
    <col min="4868" max="5119" width="9" style="82"/>
    <col min="5120" max="5120" width="31.625" style="82" customWidth="1"/>
    <col min="5121" max="5123" width="19.25" style="82" customWidth="1"/>
    <col min="5124" max="5375" width="9" style="82"/>
    <col min="5376" max="5376" width="31.625" style="82" customWidth="1"/>
    <col min="5377" max="5379" width="19.25" style="82" customWidth="1"/>
    <col min="5380" max="5631" width="9" style="82"/>
    <col min="5632" max="5632" width="31.625" style="82" customWidth="1"/>
    <col min="5633" max="5635" width="19.25" style="82" customWidth="1"/>
    <col min="5636" max="5887" width="9" style="82"/>
    <col min="5888" max="5888" width="31.625" style="82" customWidth="1"/>
    <col min="5889" max="5891" width="19.25" style="82" customWidth="1"/>
    <col min="5892" max="6143" width="9" style="82"/>
    <col min="6144" max="6144" width="31.625" style="82" customWidth="1"/>
    <col min="6145" max="6147" width="19.25" style="82" customWidth="1"/>
    <col min="6148" max="6399" width="9" style="82"/>
    <col min="6400" max="6400" width="31.625" style="82" customWidth="1"/>
    <col min="6401" max="6403" width="19.25" style="82" customWidth="1"/>
    <col min="6404" max="6655" width="9" style="82"/>
    <col min="6656" max="6656" width="31.625" style="82" customWidth="1"/>
    <col min="6657" max="6659" width="19.25" style="82" customWidth="1"/>
    <col min="6660" max="6911" width="9" style="82"/>
    <col min="6912" max="6912" width="31.625" style="82" customWidth="1"/>
    <col min="6913" max="6915" width="19.25" style="82" customWidth="1"/>
    <col min="6916" max="7167" width="9" style="82"/>
    <col min="7168" max="7168" width="31.625" style="82" customWidth="1"/>
    <col min="7169" max="7171" width="19.25" style="82" customWidth="1"/>
    <col min="7172" max="7423" width="9" style="82"/>
    <col min="7424" max="7424" width="31.625" style="82" customWidth="1"/>
    <col min="7425" max="7427" width="19.25" style="82" customWidth="1"/>
    <col min="7428" max="7679" width="9" style="82"/>
    <col min="7680" max="7680" width="31.625" style="82" customWidth="1"/>
    <col min="7681" max="7683" width="19.25" style="82" customWidth="1"/>
    <col min="7684" max="7935" width="9" style="82"/>
    <col min="7936" max="7936" width="31.625" style="82" customWidth="1"/>
    <col min="7937" max="7939" width="19.25" style="82" customWidth="1"/>
    <col min="7940" max="8191" width="9" style="82"/>
    <col min="8192" max="8192" width="31.625" style="82" customWidth="1"/>
    <col min="8193" max="8195" width="19.25" style="82" customWidth="1"/>
    <col min="8196" max="8447" width="9" style="82"/>
    <col min="8448" max="8448" width="31.625" style="82" customWidth="1"/>
    <col min="8449" max="8451" width="19.25" style="82" customWidth="1"/>
    <col min="8452" max="8703" width="9" style="82"/>
    <col min="8704" max="8704" width="31.625" style="82" customWidth="1"/>
    <col min="8705" max="8707" width="19.25" style="82" customWidth="1"/>
    <col min="8708" max="8959" width="9" style="82"/>
    <col min="8960" max="8960" width="31.625" style="82" customWidth="1"/>
    <col min="8961" max="8963" width="19.25" style="82" customWidth="1"/>
    <col min="8964" max="9215" width="9" style="82"/>
    <col min="9216" max="9216" width="31.625" style="82" customWidth="1"/>
    <col min="9217" max="9219" width="19.25" style="82" customWidth="1"/>
    <col min="9220" max="9471" width="9" style="82"/>
    <col min="9472" max="9472" width="31.625" style="82" customWidth="1"/>
    <col min="9473" max="9475" width="19.25" style="82" customWidth="1"/>
    <col min="9476" max="9727" width="9" style="82"/>
    <col min="9728" max="9728" width="31.625" style="82" customWidth="1"/>
    <col min="9729" max="9731" width="19.25" style="82" customWidth="1"/>
    <col min="9732" max="9983" width="9" style="82"/>
    <col min="9984" max="9984" width="31.625" style="82" customWidth="1"/>
    <col min="9985" max="9987" width="19.25" style="82" customWidth="1"/>
    <col min="9988" max="10239" width="9" style="82"/>
    <col min="10240" max="10240" width="31.625" style="82" customWidth="1"/>
    <col min="10241" max="10243" width="19.25" style="82" customWidth="1"/>
    <col min="10244" max="10495" width="9" style="82"/>
    <col min="10496" max="10496" width="31.625" style="82" customWidth="1"/>
    <col min="10497" max="10499" width="19.25" style="82" customWidth="1"/>
    <col min="10500" max="10751" width="9" style="82"/>
    <col min="10752" max="10752" width="31.625" style="82" customWidth="1"/>
    <col min="10753" max="10755" width="19.25" style="82" customWidth="1"/>
    <col min="10756" max="11007" width="9" style="82"/>
    <col min="11008" max="11008" width="31.625" style="82" customWidth="1"/>
    <col min="11009" max="11011" width="19.25" style="82" customWidth="1"/>
    <col min="11012" max="11263" width="9" style="82"/>
    <col min="11264" max="11264" width="31.625" style="82" customWidth="1"/>
    <col min="11265" max="11267" width="19.25" style="82" customWidth="1"/>
    <col min="11268" max="11519" width="9" style="82"/>
    <col min="11520" max="11520" width="31.625" style="82" customWidth="1"/>
    <col min="11521" max="11523" width="19.25" style="82" customWidth="1"/>
    <col min="11524" max="11775" width="9" style="82"/>
    <col min="11776" max="11776" width="31.625" style="82" customWidth="1"/>
    <col min="11777" max="11779" width="19.25" style="82" customWidth="1"/>
    <col min="11780" max="12031" width="9" style="82"/>
    <col min="12032" max="12032" width="31.625" style="82" customWidth="1"/>
    <col min="12033" max="12035" width="19.25" style="82" customWidth="1"/>
    <col min="12036" max="12287" width="9" style="82"/>
    <col min="12288" max="12288" width="31.625" style="82" customWidth="1"/>
    <col min="12289" max="12291" width="19.25" style="82" customWidth="1"/>
    <col min="12292" max="12543" width="9" style="82"/>
    <col min="12544" max="12544" width="31.625" style="82" customWidth="1"/>
    <col min="12545" max="12547" width="19.25" style="82" customWidth="1"/>
    <col min="12548" max="12799" width="9" style="82"/>
    <col min="12800" max="12800" width="31.625" style="82" customWidth="1"/>
    <col min="12801" max="12803" width="19.25" style="82" customWidth="1"/>
    <col min="12804" max="13055" width="9" style="82"/>
    <col min="13056" max="13056" width="31.625" style="82" customWidth="1"/>
    <col min="13057" max="13059" width="19.25" style="82" customWidth="1"/>
    <col min="13060" max="13311" width="9" style="82"/>
    <col min="13312" max="13312" width="31.625" style="82" customWidth="1"/>
    <col min="13313" max="13315" width="19.25" style="82" customWidth="1"/>
    <col min="13316" max="13567" width="9" style="82"/>
    <col min="13568" max="13568" width="31.625" style="82" customWidth="1"/>
    <col min="13569" max="13571" width="19.25" style="82" customWidth="1"/>
    <col min="13572" max="13823" width="9" style="82"/>
    <col min="13824" max="13824" width="31.625" style="82" customWidth="1"/>
    <col min="13825" max="13827" width="19.25" style="82" customWidth="1"/>
    <col min="13828" max="14079" width="9" style="82"/>
    <col min="14080" max="14080" width="31.625" style="82" customWidth="1"/>
    <col min="14081" max="14083" width="19.25" style="82" customWidth="1"/>
    <col min="14084" max="14335" width="9" style="82"/>
    <col min="14336" max="14336" width="31.625" style="82" customWidth="1"/>
    <col min="14337" max="14339" width="19.25" style="82" customWidth="1"/>
    <col min="14340" max="14591" width="9" style="82"/>
    <col min="14592" max="14592" width="31.625" style="82" customWidth="1"/>
    <col min="14593" max="14595" width="19.25" style="82" customWidth="1"/>
    <col min="14596" max="14847" width="9" style="82"/>
    <col min="14848" max="14848" width="31.625" style="82" customWidth="1"/>
    <col min="14849" max="14851" width="19.25" style="82" customWidth="1"/>
    <col min="14852" max="15103" width="9" style="82"/>
    <col min="15104" max="15104" width="31.625" style="82" customWidth="1"/>
    <col min="15105" max="15107" width="19.25" style="82" customWidth="1"/>
    <col min="15108" max="15359" width="9" style="82"/>
    <col min="15360" max="15360" width="31.625" style="82" customWidth="1"/>
    <col min="15361" max="15363" width="19.25" style="82" customWidth="1"/>
    <col min="15364" max="15615" width="9" style="82"/>
    <col min="15616" max="15616" width="31.625" style="82" customWidth="1"/>
    <col min="15617" max="15619" width="19.25" style="82" customWidth="1"/>
    <col min="15620" max="15871" width="9" style="82"/>
    <col min="15872" max="15872" width="31.625" style="82" customWidth="1"/>
    <col min="15873" max="15875" width="19.25" style="82" customWidth="1"/>
    <col min="15876" max="16127" width="9" style="82"/>
    <col min="16128" max="16128" width="31.625" style="82" customWidth="1"/>
    <col min="16129" max="16131" width="19.25" style="82" customWidth="1"/>
    <col min="16132" max="16384" width="9" style="82"/>
  </cols>
  <sheetData>
    <row r="1" ht="39.75" customHeight="1" spans="1:4">
      <c r="A1" s="326" t="s">
        <v>1226</v>
      </c>
      <c r="B1" s="326"/>
      <c r="C1" s="326"/>
      <c r="D1" s="326"/>
    </row>
    <row r="2" ht="21" customHeight="1" spans="1:4">
      <c r="A2" s="305"/>
      <c r="B2" s="305"/>
      <c r="C2" s="305"/>
      <c r="D2" s="306" t="s">
        <v>54</v>
      </c>
    </row>
    <row r="3" ht="29.25" customHeight="1" spans="1:4">
      <c r="A3" s="184" t="s">
        <v>55</v>
      </c>
      <c r="B3" s="185" t="s">
        <v>1227</v>
      </c>
      <c r="C3" s="185" t="s">
        <v>1228</v>
      </c>
      <c r="D3" s="160" t="s">
        <v>58</v>
      </c>
    </row>
    <row r="4" ht="21" customHeight="1" spans="1:4">
      <c r="A4" s="184" t="s">
        <v>1229</v>
      </c>
      <c r="B4" s="327">
        <f>SUM(B5:B13)</f>
        <v>168668</v>
      </c>
      <c r="C4" s="327">
        <f>SUM(C5:C13)</f>
        <v>351524</v>
      </c>
      <c r="D4" s="328">
        <f>C4/B4*100</f>
        <v>208.4</v>
      </c>
    </row>
    <row r="5" ht="21" customHeight="1" spans="1:4">
      <c r="A5" s="329" t="s">
        <v>1230</v>
      </c>
      <c r="B5" s="330">
        <v>63984</v>
      </c>
      <c r="C5" s="330">
        <v>69941</v>
      </c>
      <c r="D5" s="328">
        <f t="shared" ref="D5:D13" si="0">C5/B5*100</f>
        <v>109.3</v>
      </c>
    </row>
    <row r="6" ht="21" customHeight="1" spans="1:4">
      <c r="A6" s="329" t="s">
        <v>1231</v>
      </c>
      <c r="B6" s="330">
        <v>26460</v>
      </c>
      <c r="C6" s="330">
        <v>35078</v>
      </c>
      <c r="D6" s="328">
        <f t="shared" si="0"/>
        <v>132.6</v>
      </c>
    </row>
    <row r="7" ht="21" customHeight="1" spans="1:4">
      <c r="A7" s="329" t="s">
        <v>1232</v>
      </c>
      <c r="B7" s="330">
        <v>42234</v>
      </c>
      <c r="C7" s="330">
        <v>41756</v>
      </c>
      <c r="D7" s="328">
        <f t="shared" si="0"/>
        <v>98.9</v>
      </c>
    </row>
    <row r="8" ht="21" customHeight="1" spans="1:4">
      <c r="A8" s="329" t="s">
        <v>1233</v>
      </c>
      <c r="B8" s="330">
        <v>149</v>
      </c>
      <c r="C8" s="330">
        <v>54343</v>
      </c>
      <c r="D8" s="328">
        <f t="shared" si="0"/>
        <v>36471.8</v>
      </c>
    </row>
    <row r="9" ht="21" customHeight="1" spans="1:4">
      <c r="A9" s="329" t="s">
        <v>1234</v>
      </c>
      <c r="B9" s="330"/>
      <c r="C9" s="330"/>
      <c r="D9" s="328"/>
    </row>
    <row r="10" ht="21" customHeight="1" spans="1:4">
      <c r="A10" s="329" t="s">
        <v>1235</v>
      </c>
      <c r="B10" s="330">
        <v>22027</v>
      </c>
      <c r="C10" s="330">
        <v>2570</v>
      </c>
      <c r="D10" s="328">
        <f t="shared" si="0"/>
        <v>11.7</v>
      </c>
    </row>
    <row r="11" ht="21" customHeight="1" spans="1:4">
      <c r="A11" s="329" t="s">
        <v>1236</v>
      </c>
      <c r="B11" s="330">
        <v>9516</v>
      </c>
      <c r="C11" s="330">
        <v>22299</v>
      </c>
      <c r="D11" s="328">
        <f t="shared" si="0"/>
        <v>234.3</v>
      </c>
    </row>
    <row r="12" ht="21" customHeight="1" spans="1:4">
      <c r="A12" s="329" t="s">
        <v>1237</v>
      </c>
      <c r="B12" s="330">
        <v>30</v>
      </c>
      <c r="C12" s="330">
        <v>125133</v>
      </c>
      <c r="D12" s="328">
        <f t="shared" si="0"/>
        <v>417110</v>
      </c>
    </row>
    <row r="13" ht="21" customHeight="1" spans="1:4">
      <c r="A13" s="329" t="s">
        <v>1238</v>
      </c>
      <c r="B13" s="330">
        <v>4268</v>
      </c>
      <c r="C13" s="330">
        <v>404</v>
      </c>
      <c r="D13" s="328">
        <f t="shared" si="0"/>
        <v>9.5</v>
      </c>
    </row>
    <row r="14" ht="61.5" customHeight="1" spans="1:4">
      <c r="A14" s="325" t="s">
        <v>1239</v>
      </c>
      <c r="B14" s="325"/>
      <c r="C14" s="325"/>
      <c r="D14" s="325"/>
    </row>
    <row r="18" spans="7:7">
      <c r="G18" s="1"/>
    </row>
  </sheetData>
  <mergeCells count="3">
    <mergeCell ref="A1:D1"/>
    <mergeCell ref="A2:C2"/>
    <mergeCell ref="A14:D14"/>
  </mergeCells>
  <printOptions horizontalCentered="1"/>
  <pageMargins left="0.668055555555556" right="0.629166666666667" top="0.55" bottom="0.432638888888889" header="0.313888888888889" footer="0.15625"/>
  <pageSetup paperSize="9" firstPageNumber="36" orientation="portrait" useFirstPageNumber="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8"/>
  <sheetViews>
    <sheetView showZeros="0" workbookViewId="0">
      <selection activeCell="C44" sqref="C44"/>
    </sheetView>
  </sheetViews>
  <sheetFormatPr defaultColWidth="9" defaultRowHeight="14.25" outlineLevelCol="4"/>
  <cols>
    <col min="1" max="1" width="37" style="1" customWidth="1"/>
    <col min="2" max="3" width="16.125" style="1" customWidth="1"/>
    <col min="4" max="4" width="15.25" style="1" customWidth="1"/>
    <col min="5" max="255" width="9" style="1"/>
    <col min="256" max="256" width="30.125" style="1" customWidth="1"/>
    <col min="257" max="259" width="21.125" style="1" customWidth="1"/>
    <col min="260" max="511" width="9" style="1"/>
    <col min="512" max="512" width="30.125" style="1" customWidth="1"/>
    <col min="513" max="515" width="21.125" style="1" customWidth="1"/>
    <col min="516" max="767" width="9" style="1"/>
    <col min="768" max="768" width="30.125" style="1" customWidth="1"/>
    <col min="769" max="771" width="21.125" style="1" customWidth="1"/>
    <col min="772" max="1023" width="9" style="1"/>
    <col min="1024" max="1024" width="30.125" style="1" customWidth="1"/>
    <col min="1025" max="1027" width="21.125" style="1" customWidth="1"/>
    <col min="1028" max="1279" width="9" style="1"/>
    <col min="1280" max="1280" width="30.125" style="1" customWidth="1"/>
    <col min="1281" max="1283" width="21.125" style="1" customWidth="1"/>
    <col min="1284" max="1535" width="9" style="1"/>
    <col min="1536" max="1536" width="30.125" style="1" customWidth="1"/>
    <col min="1537" max="1539" width="21.125" style="1" customWidth="1"/>
    <col min="1540" max="1791" width="9" style="1"/>
    <col min="1792" max="1792" width="30.125" style="1" customWidth="1"/>
    <col min="1793" max="1795" width="21.125" style="1" customWidth="1"/>
    <col min="1796" max="2047" width="9" style="1"/>
    <col min="2048" max="2048" width="30.125" style="1" customWidth="1"/>
    <col min="2049" max="2051" width="21.125" style="1" customWidth="1"/>
    <col min="2052" max="2303" width="9" style="1"/>
    <col min="2304" max="2304" width="30.125" style="1" customWidth="1"/>
    <col min="2305" max="2307" width="21.125" style="1" customWidth="1"/>
    <col min="2308" max="2559" width="9" style="1"/>
    <col min="2560" max="2560" width="30.125" style="1" customWidth="1"/>
    <col min="2561" max="2563" width="21.125" style="1" customWidth="1"/>
    <col min="2564" max="2815" width="9" style="1"/>
    <col min="2816" max="2816" width="30.125" style="1" customWidth="1"/>
    <col min="2817" max="2819" width="21.125" style="1" customWidth="1"/>
    <col min="2820" max="3071" width="9" style="1"/>
    <col min="3072" max="3072" width="30.125" style="1" customWidth="1"/>
    <col min="3073" max="3075" width="21.125" style="1" customWidth="1"/>
    <col min="3076" max="3327" width="9" style="1"/>
    <col min="3328" max="3328" width="30.125" style="1" customWidth="1"/>
    <col min="3329" max="3331" width="21.125" style="1" customWidth="1"/>
    <col min="3332" max="3583" width="9" style="1"/>
    <col min="3584" max="3584" width="30.125" style="1" customWidth="1"/>
    <col min="3585" max="3587" width="21.125" style="1" customWidth="1"/>
    <col min="3588" max="3839" width="9" style="1"/>
    <col min="3840" max="3840" width="30.125" style="1" customWidth="1"/>
    <col min="3841" max="3843" width="21.125" style="1" customWidth="1"/>
    <col min="3844" max="4095" width="9" style="1"/>
    <col min="4096" max="4096" width="30.125" style="1" customWidth="1"/>
    <col min="4097" max="4099" width="21.125" style="1" customWidth="1"/>
    <col min="4100" max="4351" width="9" style="1"/>
    <col min="4352" max="4352" width="30.125" style="1" customWidth="1"/>
    <col min="4353" max="4355" width="21.125" style="1" customWidth="1"/>
    <col min="4356" max="4607" width="9" style="1"/>
    <col min="4608" max="4608" width="30.125" style="1" customWidth="1"/>
    <col min="4609" max="4611" width="21.125" style="1" customWidth="1"/>
    <col min="4612" max="4863" width="9" style="1"/>
    <col min="4864" max="4864" width="30.125" style="1" customWidth="1"/>
    <col min="4865" max="4867" width="21.125" style="1" customWidth="1"/>
    <col min="4868" max="5119" width="9" style="1"/>
    <col min="5120" max="5120" width="30.125" style="1" customWidth="1"/>
    <col min="5121" max="5123" width="21.125" style="1" customWidth="1"/>
    <col min="5124" max="5375" width="9" style="1"/>
    <col min="5376" max="5376" width="30.125" style="1" customWidth="1"/>
    <col min="5377" max="5379" width="21.125" style="1" customWidth="1"/>
    <col min="5380" max="5631" width="9" style="1"/>
    <col min="5632" max="5632" width="30.125" style="1" customWidth="1"/>
    <col min="5633" max="5635" width="21.125" style="1" customWidth="1"/>
    <col min="5636" max="5887" width="9" style="1"/>
    <col min="5888" max="5888" width="30.125" style="1" customWidth="1"/>
    <col min="5889" max="5891" width="21.125" style="1" customWidth="1"/>
    <col min="5892" max="6143" width="9" style="1"/>
    <col min="6144" max="6144" width="30.125" style="1" customWidth="1"/>
    <col min="6145" max="6147" width="21.125" style="1" customWidth="1"/>
    <col min="6148" max="6399" width="9" style="1"/>
    <col min="6400" max="6400" width="30.125" style="1" customWidth="1"/>
    <col min="6401" max="6403" width="21.125" style="1" customWidth="1"/>
    <col min="6404" max="6655" width="9" style="1"/>
    <col min="6656" max="6656" width="30.125" style="1" customWidth="1"/>
    <col min="6657" max="6659" width="21.125" style="1" customWidth="1"/>
    <col min="6660" max="6911" width="9" style="1"/>
    <col min="6912" max="6912" width="30.125" style="1" customWidth="1"/>
    <col min="6913" max="6915" width="21.125" style="1" customWidth="1"/>
    <col min="6916" max="7167" width="9" style="1"/>
    <col min="7168" max="7168" width="30.125" style="1" customWidth="1"/>
    <col min="7169" max="7171" width="21.125" style="1" customWidth="1"/>
    <col min="7172" max="7423" width="9" style="1"/>
    <col min="7424" max="7424" width="30.125" style="1" customWidth="1"/>
    <col min="7425" max="7427" width="21.125" style="1" customWidth="1"/>
    <col min="7428" max="7679" width="9" style="1"/>
    <col min="7680" max="7680" width="30.125" style="1" customWidth="1"/>
    <col min="7681" max="7683" width="21.125" style="1" customWidth="1"/>
    <col min="7684" max="7935" width="9" style="1"/>
    <col min="7936" max="7936" width="30.125" style="1" customWidth="1"/>
    <col min="7937" max="7939" width="21.125" style="1" customWidth="1"/>
    <col min="7940" max="8191" width="9" style="1"/>
    <col min="8192" max="8192" width="30.125" style="1" customWidth="1"/>
    <col min="8193" max="8195" width="21.125" style="1" customWidth="1"/>
    <col min="8196" max="8447" width="9" style="1"/>
    <col min="8448" max="8448" width="30.125" style="1" customWidth="1"/>
    <col min="8449" max="8451" width="21.125" style="1" customWidth="1"/>
    <col min="8452" max="8703" width="9" style="1"/>
    <col min="8704" max="8704" width="30.125" style="1" customWidth="1"/>
    <col min="8705" max="8707" width="21.125" style="1" customWidth="1"/>
    <col min="8708" max="8959" width="9" style="1"/>
    <col min="8960" max="8960" width="30.125" style="1" customWidth="1"/>
    <col min="8961" max="8963" width="21.125" style="1" customWidth="1"/>
    <col min="8964" max="9215" width="9" style="1"/>
    <col min="9216" max="9216" width="30.125" style="1" customWidth="1"/>
    <col min="9217" max="9219" width="21.125" style="1" customWidth="1"/>
    <col min="9220" max="9471" width="9" style="1"/>
    <col min="9472" max="9472" width="30.125" style="1" customWidth="1"/>
    <col min="9473" max="9475" width="21.125" style="1" customWidth="1"/>
    <col min="9476" max="9727" width="9" style="1"/>
    <col min="9728" max="9728" width="30.125" style="1" customWidth="1"/>
    <col min="9729" max="9731" width="21.125" style="1" customWidth="1"/>
    <col min="9732" max="9983" width="9" style="1"/>
    <col min="9984" max="9984" width="30.125" style="1" customWidth="1"/>
    <col min="9985" max="9987" width="21.125" style="1" customWidth="1"/>
    <col min="9988" max="10239" width="9" style="1"/>
    <col min="10240" max="10240" width="30.125" style="1" customWidth="1"/>
    <col min="10241" max="10243" width="21.125" style="1" customWidth="1"/>
    <col min="10244" max="10495" width="9" style="1"/>
    <col min="10496" max="10496" width="30.125" style="1" customWidth="1"/>
    <col min="10497" max="10499" width="21.125" style="1" customWidth="1"/>
    <col min="10500" max="10751" width="9" style="1"/>
    <col min="10752" max="10752" width="30.125" style="1" customWidth="1"/>
    <col min="10753" max="10755" width="21.125" style="1" customWidth="1"/>
    <col min="10756" max="11007" width="9" style="1"/>
    <col min="11008" max="11008" width="30.125" style="1" customWidth="1"/>
    <col min="11009" max="11011" width="21.125" style="1" customWidth="1"/>
    <col min="11012" max="11263" width="9" style="1"/>
    <col min="11264" max="11264" width="30.125" style="1" customWidth="1"/>
    <col min="11265" max="11267" width="21.125" style="1" customWidth="1"/>
    <col min="11268" max="11519" width="9" style="1"/>
    <col min="11520" max="11520" width="30.125" style="1" customWidth="1"/>
    <col min="11521" max="11523" width="21.125" style="1" customWidth="1"/>
    <col min="11524" max="11775" width="9" style="1"/>
    <col min="11776" max="11776" width="30.125" style="1" customWidth="1"/>
    <col min="11777" max="11779" width="21.125" style="1" customWidth="1"/>
    <col min="11780" max="12031" width="9" style="1"/>
    <col min="12032" max="12032" width="30.125" style="1" customWidth="1"/>
    <col min="12033" max="12035" width="21.125" style="1" customWidth="1"/>
    <col min="12036" max="12287" width="9" style="1"/>
    <col min="12288" max="12288" width="30.125" style="1" customWidth="1"/>
    <col min="12289" max="12291" width="21.125" style="1" customWidth="1"/>
    <col min="12292" max="12543" width="9" style="1"/>
    <col min="12544" max="12544" width="30.125" style="1" customWidth="1"/>
    <col min="12545" max="12547" width="21.125" style="1" customWidth="1"/>
    <col min="12548" max="12799" width="9" style="1"/>
    <col min="12800" max="12800" width="30.125" style="1" customWidth="1"/>
    <col min="12801" max="12803" width="21.125" style="1" customWidth="1"/>
    <col min="12804" max="13055" width="9" style="1"/>
    <col min="13056" max="13056" width="30.125" style="1" customWidth="1"/>
    <col min="13057" max="13059" width="21.125" style="1" customWidth="1"/>
    <col min="13060" max="13311" width="9" style="1"/>
    <col min="13312" max="13312" width="30.125" style="1" customWidth="1"/>
    <col min="13313" max="13315" width="21.125" style="1" customWidth="1"/>
    <col min="13316" max="13567" width="9" style="1"/>
    <col min="13568" max="13568" width="30.125" style="1" customWidth="1"/>
    <col min="13569" max="13571" width="21.125" style="1" customWidth="1"/>
    <col min="13572" max="13823" width="9" style="1"/>
    <col min="13824" max="13824" width="30.125" style="1" customWidth="1"/>
    <col min="13825" max="13827" width="21.125" style="1" customWidth="1"/>
    <col min="13828" max="14079" width="9" style="1"/>
    <col min="14080" max="14080" width="30.125" style="1" customWidth="1"/>
    <col min="14081" max="14083" width="21.125" style="1" customWidth="1"/>
    <col min="14084" max="14335" width="9" style="1"/>
    <col min="14336" max="14336" width="30.125" style="1" customWidth="1"/>
    <col min="14337" max="14339" width="21.125" style="1" customWidth="1"/>
    <col min="14340" max="14591" width="9" style="1"/>
    <col min="14592" max="14592" width="30.125" style="1" customWidth="1"/>
    <col min="14593" max="14595" width="21.125" style="1" customWidth="1"/>
    <col min="14596" max="14847" width="9" style="1"/>
    <col min="14848" max="14848" width="30.125" style="1" customWidth="1"/>
    <col min="14849" max="14851" width="21.125" style="1" customWidth="1"/>
    <col min="14852" max="15103" width="9" style="1"/>
    <col min="15104" max="15104" width="30.125" style="1" customWidth="1"/>
    <col min="15105" max="15107" width="21.125" style="1" customWidth="1"/>
    <col min="15108" max="15359" width="9" style="1"/>
    <col min="15360" max="15360" width="30.125" style="1" customWidth="1"/>
    <col min="15361" max="15363" width="21.125" style="1" customWidth="1"/>
    <col min="15364" max="15615" width="9" style="1"/>
    <col min="15616" max="15616" width="30.125" style="1" customWidth="1"/>
    <col min="15617" max="15619" width="21.125" style="1" customWidth="1"/>
    <col min="15620" max="15871" width="9" style="1"/>
    <col min="15872" max="15872" width="30.125" style="1" customWidth="1"/>
    <col min="15873" max="15875" width="21.125" style="1" customWidth="1"/>
    <col min="15876" max="16127" width="9" style="1"/>
    <col min="16128" max="16128" width="30.125" style="1" customWidth="1"/>
    <col min="16129" max="16131" width="21.125" style="1" customWidth="1"/>
    <col min="16132" max="16384" width="9" style="1"/>
  </cols>
  <sheetData>
    <row r="1" ht="33" customHeight="1" spans="1:4">
      <c r="A1" s="304" t="s">
        <v>1240</v>
      </c>
      <c r="B1" s="304"/>
      <c r="C1" s="304"/>
      <c r="D1" s="304"/>
    </row>
    <row r="2" spans="1:4">
      <c r="A2" s="305"/>
      <c r="B2" s="305"/>
      <c r="C2" s="305"/>
      <c r="D2" s="306" t="s">
        <v>54</v>
      </c>
    </row>
    <row r="3" ht="29.25" customHeight="1" spans="1:4">
      <c r="A3" s="307" t="s">
        <v>1241</v>
      </c>
      <c r="B3" s="308" t="s">
        <v>1227</v>
      </c>
      <c r="C3" s="309" t="s">
        <v>1228</v>
      </c>
      <c r="D3" s="309" t="s">
        <v>58</v>
      </c>
    </row>
    <row r="4" ht="29.25" customHeight="1" spans="1:4">
      <c r="A4" s="310"/>
      <c r="B4" s="311"/>
      <c r="C4" s="312"/>
      <c r="D4" s="312"/>
    </row>
    <row r="5" ht="27" customHeight="1" spans="1:4">
      <c r="A5" s="313" t="s">
        <v>1242</v>
      </c>
      <c r="B5" s="314">
        <f>B6+B16+B44+B83+B99</f>
        <v>89323</v>
      </c>
      <c r="C5" s="314">
        <f>C6+C16+C44+C83+C99</f>
        <v>106382</v>
      </c>
      <c r="D5" s="315">
        <v>125.2</v>
      </c>
    </row>
    <row r="6" s="303" customFormat="1" ht="18.75" customHeight="1" spans="1:4">
      <c r="A6" s="316" t="s">
        <v>1243</v>
      </c>
      <c r="B6" s="317">
        <v>64698</v>
      </c>
      <c r="C6" s="317">
        <f>SUM(C7:C15)</f>
        <v>69941</v>
      </c>
      <c r="D6" s="318">
        <v>129.5</v>
      </c>
    </row>
    <row r="7" ht="18.75" customHeight="1" spans="1:4">
      <c r="A7" s="319" t="s">
        <v>1244</v>
      </c>
      <c r="B7" s="320"/>
      <c r="C7" s="320">
        <v>23096</v>
      </c>
      <c r="D7" s="321">
        <v>104.5</v>
      </c>
    </row>
    <row r="8" ht="18.75" customHeight="1" spans="1:4">
      <c r="A8" s="319" t="s">
        <v>1245</v>
      </c>
      <c r="B8" s="320"/>
      <c r="C8" s="320">
        <v>13254</v>
      </c>
      <c r="D8" s="321">
        <v>84.3</v>
      </c>
    </row>
    <row r="9" ht="18.75" customHeight="1" spans="1:4">
      <c r="A9" s="319" t="s">
        <v>1246</v>
      </c>
      <c r="B9" s="320"/>
      <c r="C9" s="320">
        <v>6645</v>
      </c>
      <c r="D9" s="321">
        <v>829.4</v>
      </c>
    </row>
    <row r="10" ht="18.75" customHeight="1" spans="1:4">
      <c r="A10" s="319" t="s">
        <v>1247</v>
      </c>
      <c r="B10" s="320"/>
      <c r="C10" s="320">
        <v>8765</v>
      </c>
      <c r="D10" s="321">
        <v>37.7</v>
      </c>
    </row>
    <row r="11" ht="18.75" customHeight="1" spans="1:4">
      <c r="A11" s="319" t="s">
        <v>1248</v>
      </c>
      <c r="B11" s="320"/>
      <c r="C11" s="320">
        <v>124</v>
      </c>
      <c r="D11" s="321">
        <v>0</v>
      </c>
    </row>
    <row r="12" ht="18.75" customHeight="1" spans="1:4">
      <c r="A12" s="319" t="s">
        <v>1249</v>
      </c>
      <c r="B12" s="320"/>
      <c r="C12" s="320">
        <v>5911</v>
      </c>
      <c r="D12" s="321">
        <v>152.5</v>
      </c>
    </row>
    <row r="13" ht="18.75" customHeight="1" spans="1:4">
      <c r="A13" s="319" t="s">
        <v>1250</v>
      </c>
      <c r="B13" s="320"/>
      <c r="C13" s="320">
        <v>3859</v>
      </c>
      <c r="D13" s="321">
        <v>0</v>
      </c>
    </row>
    <row r="14" ht="18.75" customHeight="1" spans="1:4">
      <c r="A14" s="319" t="s">
        <v>1251</v>
      </c>
      <c r="B14" s="320"/>
      <c r="C14" s="320">
        <v>140</v>
      </c>
      <c r="D14" s="321">
        <v>0</v>
      </c>
    </row>
    <row r="15" ht="18.75" customHeight="1" spans="1:4">
      <c r="A15" s="319" t="s">
        <v>1252</v>
      </c>
      <c r="B15" s="320"/>
      <c r="C15" s="320">
        <v>8147</v>
      </c>
      <c r="D15" s="321">
        <v>0</v>
      </c>
    </row>
    <row r="16" s="303" customFormat="1" ht="18.75" customHeight="1" spans="1:4">
      <c r="A16" s="316" t="s">
        <v>1253</v>
      </c>
      <c r="B16" s="317">
        <v>6198</v>
      </c>
      <c r="C16" s="317">
        <f>SUM(C17:C43)</f>
        <v>10912</v>
      </c>
      <c r="D16" s="318">
        <v>92.6</v>
      </c>
    </row>
    <row r="17" ht="18.75" customHeight="1" spans="1:4">
      <c r="A17" s="319" t="s">
        <v>1254</v>
      </c>
      <c r="B17" s="320"/>
      <c r="C17" s="320">
        <v>2455</v>
      </c>
      <c r="D17" s="321">
        <v>0</v>
      </c>
    </row>
    <row r="18" ht="18.75" customHeight="1" spans="1:4">
      <c r="A18" s="319" t="s">
        <v>1255</v>
      </c>
      <c r="B18" s="320"/>
      <c r="C18" s="320">
        <v>291</v>
      </c>
      <c r="D18" s="321">
        <v>0</v>
      </c>
    </row>
    <row r="19" ht="18.75" customHeight="1" spans="1:4">
      <c r="A19" s="319" t="s">
        <v>1256</v>
      </c>
      <c r="B19" s="320"/>
      <c r="C19" s="320">
        <v>34</v>
      </c>
      <c r="D19" s="321">
        <v>0</v>
      </c>
    </row>
    <row r="20" ht="18.75" customHeight="1" spans="1:4">
      <c r="A20" s="319" t="s">
        <v>1257</v>
      </c>
      <c r="B20" s="320"/>
      <c r="C20" s="320">
        <v>19</v>
      </c>
      <c r="D20" s="321">
        <v>0</v>
      </c>
    </row>
    <row r="21" ht="18.75" customHeight="1" spans="1:4">
      <c r="A21" s="319" t="s">
        <v>1258</v>
      </c>
      <c r="B21" s="320"/>
      <c r="C21" s="320">
        <v>119</v>
      </c>
      <c r="D21" s="321">
        <v>0</v>
      </c>
    </row>
    <row r="22" ht="18.75" customHeight="1" spans="1:4">
      <c r="A22" s="319" t="s">
        <v>1259</v>
      </c>
      <c r="B22" s="320"/>
      <c r="C22" s="320">
        <v>609</v>
      </c>
      <c r="D22" s="321">
        <v>0</v>
      </c>
    </row>
    <row r="23" ht="18.75" customHeight="1" spans="1:4">
      <c r="A23" s="319" t="s">
        <v>1260</v>
      </c>
      <c r="B23" s="320"/>
      <c r="C23" s="320">
        <v>376</v>
      </c>
      <c r="D23" s="321">
        <v>0</v>
      </c>
    </row>
    <row r="24" ht="18.75" customHeight="1" spans="1:4">
      <c r="A24" s="319" t="s">
        <v>1261</v>
      </c>
      <c r="B24" s="320"/>
      <c r="C24" s="320">
        <v>0</v>
      </c>
      <c r="D24" s="321">
        <v>0</v>
      </c>
    </row>
    <row r="25" ht="18.75" customHeight="1" spans="1:4">
      <c r="A25" s="319" t="s">
        <v>1262</v>
      </c>
      <c r="B25" s="320"/>
      <c r="C25" s="320">
        <v>0</v>
      </c>
      <c r="D25" s="321">
        <v>256.6</v>
      </c>
    </row>
    <row r="26" ht="18.75" customHeight="1" spans="1:4">
      <c r="A26" s="319" t="s">
        <v>1263</v>
      </c>
      <c r="B26" s="320"/>
      <c r="C26" s="320">
        <v>556</v>
      </c>
      <c r="D26" s="321">
        <v>0</v>
      </c>
    </row>
    <row r="27" ht="18.75" customHeight="1" spans="1:4">
      <c r="A27" s="319" t="s">
        <v>1264</v>
      </c>
      <c r="B27" s="320"/>
      <c r="C27" s="320">
        <v>31</v>
      </c>
      <c r="D27" s="321">
        <v>0</v>
      </c>
    </row>
    <row r="28" ht="18.75" customHeight="1" spans="1:4">
      <c r="A28" s="319" t="s">
        <v>1265</v>
      </c>
      <c r="B28" s="320"/>
      <c r="C28" s="320">
        <v>1261</v>
      </c>
      <c r="D28" s="321">
        <v>0</v>
      </c>
    </row>
    <row r="29" ht="18.75" customHeight="1" spans="1:4">
      <c r="A29" s="319" t="s">
        <v>1266</v>
      </c>
      <c r="B29" s="320"/>
      <c r="C29" s="320">
        <v>38</v>
      </c>
      <c r="D29" s="321">
        <v>0</v>
      </c>
    </row>
    <row r="30" ht="18.75" customHeight="1" spans="1:4">
      <c r="A30" s="319" t="s">
        <v>1267</v>
      </c>
      <c r="B30" s="320"/>
      <c r="C30" s="320">
        <v>104</v>
      </c>
      <c r="D30" s="321">
        <v>0</v>
      </c>
    </row>
    <row r="31" ht="18.75" customHeight="1" spans="1:4">
      <c r="A31" s="319" t="s">
        <v>1268</v>
      </c>
      <c r="B31" s="320"/>
      <c r="C31" s="320">
        <v>167</v>
      </c>
      <c r="D31" s="321">
        <v>0</v>
      </c>
    </row>
    <row r="32" ht="18.75" customHeight="1" spans="1:4">
      <c r="A32" s="319" t="s">
        <v>1269</v>
      </c>
      <c r="B32" s="320"/>
      <c r="C32" s="320">
        <v>175</v>
      </c>
      <c r="D32" s="321">
        <v>0</v>
      </c>
    </row>
    <row r="33" ht="18.75" customHeight="1" spans="1:4">
      <c r="A33" s="319" t="s">
        <v>1270</v>
      </c>
      <c r="B33" s="320"/>
      <c r="C33" s="320">
        <v>236</v>
      </c>
      <c r="D33" s="321">
        <v>0</v>
      </c>
    </row>
    <row r="34" ht="18.75" customHeight="1" spans="1:4">
      <c r="A34" s="319" t="s">
        <v>1271</v>
      </c>
      <c r="B34" s="320"/>
      <c r="C34" s="320">
        <v>11</v>
      </c>
      <c r="D34" s="321">
        <v>0</v>
      </c>
    </row>
    <row r="35" ht="18.75" customHeight="1" spans="1:4">
      <c r="A35" s="319" t="s">
        <v>1272</v>
      </c>
      <c r="B35" s="320"/>
      <c r="C35" s="320">
        <v>0</v>
      </c>
      <c r="D35" s="321">
        <v>0</v>
      </c>
    </row>
    <row r="36" ht="18.75" customHeight="1" spans="1:4">
      <c r="A36" s="319" t="s">
        <v>1273</v>
      </c>
      <c r="B36" s="320"/>
      <c r="C36" s="320">
        <v>932</v>
      </c>
      <c r="D36" s="321">
        <v>0</v>
      </c>
    </row>
    <row r="37" ht="18.75" customHeight="1" spans="1:4">
      <c r="A37" s="319" t="s">
        <v>1274</v>
      </c>
      <c r="B37" s="320"/>
      <c r="C37" s="320">
        <v>1054</v>
      </c>
      <c r="D37" s="321">
        <v>0</v>
      </c>
    </row>
    <row r="38" ht="18.75" customHeight="1" spans="1:4">
      <c r="A38" s="319" t="s">
        <v>1275</v>
      </c>
      <c r="B38" s="320"/>
      <c r="C38" s="320">
        <v>394</v>
      </c>
      <c r="D38" s="321">
        <v>0</v>
      </c>
    </row>
    <row r="39" ht="18.75" customHeight="1" spans="1:4">
      <c r="A39" s="319" t="s">
        <v>1276</v>
      </c>
      <c r="B39" s="320"/>
      <c r="C39" s="320">
        <v>0</v>
      </c>
      <c r="D39" s="321">
        <v>0</v>
      </c>
    </row>
    <row r="40" ht="18.75" customHeight="1" spans="1:4">
      <c r="A40" s="319" t="s">
        <v>1277</v>
      </c>
      <c r="B40" s="320"/>
      <c r="C40" s="320">
        <v>468</v>
      </c>
      <c r="D40" s="321">
        <v>194.4</v>
      </c>
    </row>
    <row r="41" ht="18.75" customHeight="1" spans="1:4">
      <c r="A41" s="319" t="s">
        <v>1278</v>
      </c>
      <c r="B41" s="320"/>
      <c r="C41" s="320">
        <v>508</v>
      </c>
      <c r="D41" s="321">
        <v>0</v>
      </c>
    </row>
    <row r="42" ht="18.75" customHeight="1" spans="1:4">
      <c r="A42" s="319" t="s">
        <v>1279</v>
      </c>
      <c r="B42" s="320"/>
      <c r="C42" s="320">
        <v>0</v>
      </c>
      <c r="D42" s="321">
        <v>0</v>
      </c>
    </row>
    <row r="43" ht="18.75" customHeight="1" spans="1:4">
      <c r="A43" s="319" t="s">
        <v>1280</v>
      </c>
      <c r="B43" s="320"/>
      <c r="C43" s="320">
        <v>1074</v>
      </c>
      <c r="D43" s="321">
        <v>17.3</v>
      </c>
    </row>
    <row r="44" s="303" customFormat="1" ht="18.75" customHeight="1" spans="1:4">
      <c r="A44" s="316" t="s">
        <v>1281</v>
      </c>
      <c r="B44" s="317">
        <v>18427</v>
      </c>
      <c r="C44" s="317">
        <f>SUM(C45:C60)</f>
        <v>25529</v>
      </c>
      <c r="D44" s="318">
        <v>160.8</v>
      </c>
    </row>
    <row r="45" ht="18.75" customHeight="1" spans="1:4">
      <c r="A45" s="319" t="s">
        <v>1282</v>
      </c>
      <c r="B45" s="320"/>
      <c r="C45" s="320">
        <v>262</v>
      </c>
      <c r="D45" s="321">
        <v>97.1</v>
      </c>
    </row>
    <row r="46" ht="18.75" customHeight="1" spans="1:4">
      <c r="A46" s="319" t="s">
        <v>1283</v>
      </c>
      <c r="B46" s="320"/>
      <c r="C46" s="320">
        <v>1320</v>
      </c>
      <c r="D46" s="321">
        <v>4.2</v>
      </c>
    </row>
    <row r="47" ht="18.75" customHeight="1" spans="1:4">
      <c r="A47" s="319" t="s">
        <v>1284</v>
      </c>
      <c r="B47" s="320"/>
      <c r="C47" s="320">
        <v>0</v>
      </c>
      <c r="D47" s="321">
        <v>0</v>
      </c>
    </row>
    <row r="48" ht="18.75" customHeight="1" spans="1:4">
      <c r="A48" s="319" t="s">
        <v>1285</v>
      </c>
      <c r="B48" s="320"/>
      <c r="C48" s="320">
        <v>592</v>
      </c>
      <c r="D48" s="321">
        <v>0</v>
      </c>
    </row>
    <row r="49" ht="18.75" customHeight="1" spans="1:4">
      <c r="A49" s="319" t="s">
        <v>1286</v>
      </c>
      <c r="B49" s="320"/>
      <c r="C49" s="320">
        <v>6557</v>
      </c>
      <c r="D49" s="321">
        <v>207.8</v>
      </c>
    </row>
    <row r="50" ht="18.75" customHeight="1" spans="1:5">
      <c r="A50" s="322" t="s">
        <v>1287</v>
      </c>
      <c r="B50" s="323"/>
      <c r="C50" s="323">
        <v>0</v>
      </c>
      <c r="D50" s="324">
        <v>0</v>
      </c>
      <c r="E50" s="1">
        <v>0</v>
      </c>
    </row>
    <row r="51" ht="18.75" customHeight="1" spans="1:4">
      <c r="A51" s="319" t="s">
        <v>1288</v>
      </c>
      <c r="B51" s="320"/>
      <c r="C51" s="320">
        <v>902</v>
      </c>
      <c r="D51" s="321">
        <v>0</v>
      </c>
    </row>
    <row r="52" ht="18.75" customHeight="1" spans="1:4">
      <c r="A52" s="319" t="s">
        <v>1289</v>
      </c>
      <c r="B52" s="320"/>
      <c r="C52" s="320">
        <v>258</v>
      </c>
      <c r="D52" s="321">
        <v>814.1</v>
      </c>
    </row>
    <row r="53" ht="18.75" customHeight="1" spans="1:4">
      <c r="A53" s="319" t="s">
        <v>1290</v>
      </c>
      <c r="B53" s="320"/>
      <c r="C53" s="320">
        <v>641</v>
      </c>
      <c r="D53" s="321">
        <v>0</v>
      </c>
    </row>
    <row r="54" ht="18.75" customHeight="1" spans="1:5">
      <c r="A54" s="322" t="s">
        <v>1291</v>
      </c>
      <c r="B54" s="323"/>
      <c r="C54" s="323">
        <v>11</v>
      </c>
      <c r="D54" s="324">
        <v>0</v>
      </c>
      <c r="E54" s="1">
        <v>0</v>
      </c>
    </row>
    <row r="55" ht="18.75" customHeight="1" spans="1:4">
      <c r="A55" s="319" t="s">
        <v>1158</v>
      </c>
      <c r="B55" s="320"/>
      <c r="C55" s="320">
        <v>7197</v>
      </c>
      <c r="D55" s="321">
        <v>113.9</v>
      </c>
    </row>
    <row r="56" ht="18.75" customHeight="1" spans="1:4">
      <c r="A56" s="319" t="s">
        <v>1159</v>
      </c>
      <c r="B56" s="320"/>
      <c r="C56" s="320">
        <v>2360</v>
      </c>
      <c r="D56" s="321">
        <v>102.5</v>
      </c>
    </row>
    <row r="57" ht="18.75" customHeight="1" spans="1:4">
      <c r="A57" s="319" t="s">
        <v>1160</v>
      </c>
      <c r="B57" s="320"/>
      <c r="C57" s="320">
        <v>0</v>
      </c>
      <c r="D57" s="321">
        <v>0</v>
      </c>
    </row>
    <row r="58" ht="18.75" customHeight="1" spans="1:4">
      <c r="A58" s="319" t="s">
        <v>1292</v>
      </c>
      <c r="B58" s="320">
        <v>0</v>
      </c>
      <c r="C58" s="320">
        <v>0</v>
      </c>
      <c r="D58" s="321">
        <v>0</v>
      </c>
    </row>
    <row r="59" ht="18.75" customHeight="1" spans="1:5">
      <c r="A59" s="322" t="s">
        <v>1293</v>
      </c>
      <c r="B59" s="323">
        <v>0</v>
      </c>
      <c r="C59" s="323">
        <v>0</v>
      </c>
      <c r="D59" s="324">
        <v>0</v>
      </c>
      <c r="E59" s="1">
        <v>0</v>
      </c>
    </row>
    <row r="60" ht="18.75" customHeight="1" spans="1:4">
      <c r="A60" s="319" t="s">
        <v>1294</v>
      </c>
      <c r="B60" s="320"/>
      <c r="C60" s="320">
        <v>5429</v>
      </c>
      <c r="D60" s="321">
        <v>1793.1</v>
      </c>
    </row>
    <row r="61" ht="18.75" customHeight="1" spans="1:5">
      <c r="A61" s="322" t="s">
        <v>1295</v>
      </c>
      <c r="B61" s="323">
        <v>0</v>
      </c>
      <c r="C61" s="323">
        <v>0</v>
      </c>
      <c r="D61" s="324">
        <v>0</v>
      </c>
      <c r="E61" s="1">
        <v>0</v>
      </c>
    </row>
    <row r="62" ht="18.75" customHeight="1" spans="1:5">
      <c r="A62" s="322" t="s">
        <v>1296</v>
      </c>
      <c r="B62" s="323">
        <v>0</v>
      </c>
      <c r="C62" s="323">
        <v>0</v>
      </c>
      <c r="D62" s="324">
        <v>0</v>
      </c>
      <c r="E62" s="1">
        <v>0</v>
      </c>
    </row>
    <row r="63" ht="18.75" customHeight="1" spans="1:5">
      <c r="A63" s="322" t="s">
        <v>1297</v>
      </c>
      <c r="B63" s="323">
        <v>0</v>
      </c>
      <c r="C63" s="323">
        <v>0</v>
      </c>
      <c r="D63" s="324">
        <v>0</v>
      </c>
      <c r="E63" s="1">
        <v>0</v>
      </c>
    </row>
    <row r="64" ht="18.75" customHeight="1" spans="1:5">
      <c r="A64" s="322" t="s">
        <v>1298</v>
      </c>
      <c r="B64" s="323">
        <v>0</v>
      </c>
      <c r="C64" s="323">
        <v>0</v>
      </c>
      <c r="D64" s="324">
        <v>0</v>
      </c>
      <c r="E64" s="1">
        <v>0</v>
      </c>
    </row>
    <row r="65" ht="18.75" customHeight="1" spans="1:5">
      <c r="A65" s="322" t="s">
        <v>1299</v>
      </c>
      <c r="B65" s="323">
        <v>0</v>
      </c>
      <c r="C65" s="323">
        <v>0</v>
      </c>
      <c r="D65" s="324">
        <v>0</v>
      </c>
      <c r="E65" s="1">
        <v>0</v>
      </c>
    </row>
    <row r="66" ht="18.75" customHeight="1" spans="1:5">
      <c r="A66" s="322" t="s">
        <v>124</v>
      </c>
      <c r="B66" s="323">
        <v>0</v>
      </c>
      <c r="C66" s="323">
        <v>0</v>
      </c>
      <c r="D66" s="324">
        <v>0</v>
      </c>
      <c r="E66" s="1">
        <v>0</v>
      </c>
    </row>
    <row r="67" ht="18.75" customHeight="1" spans="1:5">
      <c r="A67" s="322" t="s">
        <v>1300</v>
      </c>
      <c r="B67" s="323">
        <v>0</v>
      </c>
      <c r="C67" s="323">
        <v>0</v>
      </c>
      <c r="D67" s="324">
        <v>0</v>
      </c>
      <c r="E67" s="1">
        <v>0</v>
      </c>
    </row>
    <row r="68" ht="18.75" customHeight="1" spans="1:5">
      <c r="A68" s="322" t="s">
        <v>1301</v>
      </c>
      <c r="B68" s="323">
        <v>0</v>
      </c>
      <c r="C68" s="323">
        <v>0</v>
      </c>
      <c r="D68" s="324">
        <v>0</v>
      </c>
      <c r="E68" s="1">
        <v>0</v>
      </c>
    </row>
    <row r="69" ht="18.75" customHeight="1" spans="1:5">
      <c r="A69" s="322" t="s">
        <v>1302</v>
      </c>
      <c r="B69" s="323">
        <v>0</v>
      </c>
      <c r="C69" s="323">
        <v>0</v>
      </c>
      <c r="D69" s="324">
        <v>0</v>
      </c>
      <c r="E69" s="1">
        <v>0</v>
      </c>
    </row>
    <row r="70" ht="18.75" customHeight="1" spans="1:5">
      <c r="A70" s="322" t="s">
        <v>1303</v>
      </c>
      <c r="B70" s="323">
        <v>0</v>
      </c>
      <c r="C70" s="323">
        <v>0</v>
      </c>
      <c r="D70" s="324">
        <v>0</v>
      </c>
      <c r="E70" s="1">
        <v>0</v>
      </c>
    </row>
    <row r="71" ht="18.75" customHeight="1" spans="1:5">
      <c r="A71" s="322" t="s">
        <v>1304</v>
      </c>
      <c r="B71" s="323">
        <v>0</v>
      </c>
      <c r="C71" s="323">
        <v>0</v>
      </c>
      <c r="D71" s="324">
        <v>0</v>
      </c>
      <c r="E71" s="1">
        <v>0</v>
      </c>
    </row>
    <row r="72" ht="18.75" customHeight="1" spans="1:5">
      <c r="A72" s="322" t="s">
        <v>1305</v>
      </c>
      <c r="B72" s="323">
        <v>0</v>
      </c>
      <c r="C72" s="323">
        <v>0</v>
      </c>
      <c r="D72" s="324">
        <v>0</v>
      </c>
      <c r="E72" s="1">
        <v>0</v>
      </c>
    </row>
    <row r="73" ht="18.75" customHeight="1" spans="1:5">
      <c r="A73" s="322" t="s">
        <v>1306</v>
      </c>
      <c r="B73" s="323">
        <v>0</v>
      </c>
      <c r="C73" s="323">
        <v>0</v>
      </c>
      <c r="D73" s="324">
        <v>0</v>
      </c>
      <c r="E73" s="1">
        <v>0</v>
      </c>
    </row>
    <row r="74" ht="18.75" customHeight="1" spans="1:5">
      <c r="A74" s="322" t="s">
        <v>1307</v>
      </c>
      <c r="B74" s="323">
        <v>0</v>
      </c>
      <c r="C74" s="323">
        <v>0</v>
      </c>
      <c r="D74" s="324">
        <v>0</v>
      </c>
      <c r="E74" s="1">
        <v>0</v>
      </c>
    </row>
    <row r="75" ht="18.75" customHeight="1" spans="1:5">
      <c r="A75" s="322" t="s">
        <v>1308</v>
      </c>
      <c r="B75" s="323">
        <v>0</v>
      </c>
      <c r="C75" s="323">
        <v>0</v>
      </c>
      <c r="D75" s="324">
        <v>0</v>
      </c>
      <c r="E75" s="1">
        <v>0</v>
      </c>
    </row>
    <row r="76" ht="18.75" customHeight="1" spans="1:5">
      <c r="A76" s="322" t="s">
        <v>1309</v>
      </c>
      <c r="B76" s="323">
        <v>0</v>
      </c>
      <c r="C76" s="323">
        <v>0</v>
      </c>
      <c r="D76" s="324">
        <v>0</v>
      </c>
      <c r="E76" s="1">
        <v>0</v>
      </c>
    </row>
    <row r="77" ht="18.75" customHeight="1" spans="1:5">
      <c r="A77" s="322" t="s">
        <v>1310</v>
      </c>
      <c r="B77" s="323">
        <v>0</v>
      </c>
      <c r="C77" s="323">
        <v>0</v>
      </c>
      <c r="D77" s="324">
        <v>0</v>
      </c>
      <c r="E77" s="1">
        <v>0</v>
      </c>
    </row>
    <row r="78" ht="18.75" customHeight="1" spans="1:5">
      <c r="A78" s="322" t="s">
        <v>1311</v>
      </c>
      <c r="B78" s="323">
        <v>0</v>
      </c>
      <c r="C78" s="323">
        <v>0</v>
      </c>
      <c r="D78" s="324">
        <v>0</v>
      </c>
      <c r="E78" s="1">
        <v>0</v>
      </c>
    </row>
    <row r="79" ht="18.75" customHeight="1" spans="1:5">
      <c r="A79" s="322" t="s">
        <v>1312</v>
      </c>
      <c r="B79" s="323">
        <v>0</v>
      </c>
      <c r="C79" s="323">
        <v>0</v>
      </c>
      <c r="D79" s="324">
        <v>0</v>
      </c>
      <c r="E79" s="1">
        <v>0</v>
      </c>
    </row>
    <row r="80" ht="18.75" customHeight="1" spans="1:5">
      <c r="A80" s="322" t="s">
        <v>1313</v>
      </c>
      <c r="B80" s="323">
        <v>0</v>
      </c>
      <c r="C80" s="323">
        <v>0</v>
      </c>
      <c r="D80" s="324">
        <v>0</v>
      </c>
      <c r="E80" s="1">
        <v>0</v>
      </c>
    </row>
    <row r="81" ht="18.75" customHeight="1" spans="1:5">
      <c r="A81" s="322" t="s">
        <v>1314</v>
      </c>
      <c r="B81" s="323">
        <v>0</v>
      </c>
      <c r="C81" s="323">
        <v>0</v>
      </c>
      <c r="D81" s="324">
        <v>0</v>
      </c>
      <c r="E81" s="1">
        <v>0</v>
      </c>
    </row>
    <row r="82" ht="18.75" customHeight="1" spans="1:5">
      <c r="A82" s="322" t="s">
        <v>1315</v>
      </c>
      <c r="B82" s="323">
        <v>0</v>
      </c>
      <c r="C82" s="323">
        <v>0</v>
      </c>
      <c r="D82" s="324">
        <v>0</v>
      </c>
      <c r="E82" s="1">
        <v>0</v>
      </c>
    </row>
    <row r="83" s="303" customFormat="1" ht="18.75" customHeight="1" spans="1:4">
      <c r="A83" s="316" t="s">
        <v>1316</v>
      </c>
      <c r="B83" s="317">
        <v>0</v>
      </c>
      <c r="C83" s="317"/>
      <c r="D83" s="318">
        <v>0</v>
      </c>
    </row>
    <row r="84" ht="18.75" customHeight="1" spans="1:5">
      <c r="A84" s="322" t="s">
        <v>1306</v>
      </c>
      <c r="B84" s="323">
        <v>0</v>
      </c>
      <c r="C84" s="323">
        <v>0</v>
      </c>
      <c r="D84" s="324">
        <v>0</v>
      </c>
      <c r="E84" s="1">
        <v>0</v>
      </c>
    </row>
    <row r="85" ht="18.75" customHeight="1" spans="1:4">
      <c r="A85" s="319" t="s">
        <v>1307</v>
      </c>
      <c r="B85" s="320">
        <v>0</v>
      </c>
      <c r="C85" s="320"/>
      <c r="D85" s="321">
        <v>0</v>
      </c>
    </row>
    <row r="86" ht="18.75" customHeight="1" spans="1:4">
      <c r="A86" s="319" t="s">
        <v>1308</v>
      </c>
      <c r="B86" s="320">
        <v>0</v>
      </c>
      <c r="C86" s="320"/>
      <c r="D86" s="321">
        <v>0</v>
      </c>
    </row>
    <row r="87" ht="18.75" customHeight="1" spans="1:5">
      <c r="A87" s="322" t="s">
        <v>1309</v>
      </c>
      <c r="B87" s="323">
        <v>0</v>
      </c>
      <c r="C87" s="323"/>
      <c r="D87" s="324">
        <v>0</v>
      </c>
      <c r="E87" s="1">
        <v>0</v>
      </c>
    </row>
    <row r="88" ht="18.75" customHeight="1" spans="1:4">
      <c r="A88" s="319" t="s">
        <v>1310</v>
      </c>
      <c r="B88" s="320">
        <v>0</v>
      </c>
      <c r="C88" s="320"/>
      <c r="D88" s="321">
        <v>0</v>
      </c>
    </row>
    <row r="89" ht="18.75" customHeight="1" spans="1:4">
      <c r="A89" s="319" t="s">
        <v>1311</v>
      </c>
      <c r="B89" s="320">
        <v>0</v>
      </c>
      <c r="C89" s="320"/>
      <c r="D89" s="321">
        <v>0</v>
      </c>
    </row>
    <row r="90" ht="18.75" customHeight="1" spans="1:5">
      <c r="A90" s="322" t="s">
        <v>1312</v>
      </c>
      <c r="B90" s="323">
        <v>0</v>
      </c>
      <c r="C90" s="323"/>
      <c r="D90" s="324">
        <v>0</v>
      </c>
      <c r="E90" s="1">
        <v>0</v>
      </c>
    </row>
    <row r="91" ht="18.75" customHeight="1" spans="1:5">
      <c r="A91" s="322" t="s">
        <v>1317</v>
      </c>
      <c r="B91" s="323">
        <v>0</v>
      </c>
      <c r="C91" s="323"/>
      <c r="D91" s="324">
        <v>0</v>
      </c>
      <c r="E91" s="1">
        <v>0</v>
      </c>
    </row>
    <row r="92" ht="18.75" customHeight="1" spans="1:5">
      <c r="A92" s="322" t="s">
        <v>1318</v>
      </c>
      <c r="B92" s="323">
        <v>0</v>
      </c>
      <c r="C92" s="323"/>
      <c r="D92" s="324">
        <v>0</v>
      </c>
      <c r="E92" s="1">
        <v>0</v>
      </c>
    </row>
    <row r="93" ht="18.75" customHeight="1" spans="1:5">
      <c r="A93" s="322" t="s">
        <v>1319</v>
      </c>
      <c r="B93" s="323">
        <v>0</v>
      </c>
      <c r="C93" s="323"/>
      <c r="D93" s="324">
        <v>0</v>
      </c>
      <c r="E93" s="1">
        <v>0</v>
      </c>
    </row>
    <row r="94" ht="18.75" customHeight="1" spans="1:5">
      <c r="A94" s="322" t="s">
        <v>1320</v>
      </c>
      <c r="B94" s="323">
        <v>0</v>
      </c>
      <c r="C94" s="323"/>
      <c r="D94" s="324">
        <v>0</v>
      </c>
      <c r="E94" s="1">
        <v>0</v>
      </c>
    </row>
    <row r="95" ht="18.75" customHeight="1" spans="1:4">
      <c r="A95" s="319" t="s">
        <v>1313</v>
      </c>
      <c r="B95" s="320">
        <v>0</v>
      </c>
      <c r="C95" s="320"/>
      <c r="D95" s="321">
        <v>0</v>
      </c>
    </row>
    <row r="96" ht="18.75" customHeight="1" spans="1:4">
      <c r="A96" s="319" t="s">
        <v>1314</v>
      </c>
      <c r="B96" s="320">
        <v>0</v>
      </c>
      <c r="C96" s="320"/>
      <c r="D96" s="321">
        <v>0</v>
      </c>
    </row>
    <row r="97" ht="18.75" customHeight="1" spans="1:5">
      <c r="A97" s="322" t="s">
        <v>1321</v>
      </c>
      <c r="B97" s="323">
        <v>0</v>
      </c>
      <c r="C97" s="323"/>
      <c r="D97" s="324">
        <v>0</v>
      </c>
      <c r="E97" s="1">
        <v>0</v>
      </c>
    </row>
    <row r="98" ht="18.75" customHeight="1" spans="1:4">
      <c r="A98" s="319" t="s">
        <v>1322</v>
      </c>
      <c r="B98" s="320">
        <v>0</v>
      </c>
      <c r="C98" s="320"/>
      <c r="D98" s="321">
        <v>0</v>
      </c>
    </row>
    <row r="99" s="303" customFormat="1" ht="18.75" customHeight="1" spans="1:4">
      <c r="A99" s="316" t="s">
        <v>1323</v>
      </c>
      <c r="B99" s="317">
        <v>0</v>
      </c>
      <c r="C99" s="317"/>
      <c r="D99" s="318">
        <v>0</v>
      </c>
    </row>
    <row r="100" ht="18.75" customHeight="1" spans="1:5">
      <c r="A100" s="322" t="s">
        <v>1324</v>
      </c>
      <c r="B100" s="323">
        <v>0</v>
      </c>
      <c r="C100" s="323">
        <v>0</v>
      </c>
      <c r="D100" s="324">
        <v>0</v>
      </c>
      <c r="E100" s="1">
        <v>0</v>
      </c>
    </row>
    <row r="101" ht="18.75" customHeight="1" spans="1:5">
      <c r="A101" s="322" t="s">
        <v>1325</v>
      </c>
      <c r="B101" s="323">
        <v>0</v>
      </c>
      <c r="C101" s="323">
        <v>0</v>
      </c>
      <c r="D101" s="324">
        <v>0</v>
      </c>
      <c r="E101" s="1">
        <v>0</v>
      </c>
    </row>
    <row r="102" ht="18.75" customHeight="1" spans="1:5">
      <c r="A102" s="322" t="s">
        <v>1326</v>
      </c>
      <c r="B102" s="323">
        <v>0</v>
      </c>
      <c r="C102" s="323">
        <v>0</v>
      </c>
      <c r="D102" s="324">
        <v>0</v>
      </c>
      <c r="E102" s="1">
        <v>0</v>
      </c>
    </row>
    <row r="103" ht="18.75" customHeight="1" spans="1:5">
      <c r="A103" s="322" t="s">
        <v>1327</v>
      </c>
      <c r="B103" s="323">
        <v>0</v>
      </c>
      <c r="C103" s="323">
        <v>0</v>
      </c>
      <c r="D103" s="324">
        <v>0</v>
      </c>
      <c r="E103" s="1">
        <v>0</v>
      </c>
    </row>
    <row r="104" ht="15.75" customHeight="1" spans="1:4">
      <c r="A104" s="319" t="s">
        <v>1328</v>
      </c>
      <c r="B104" s="320">
        <v>0</v>
      </c>
      <c r="C104" s="320"/>
      <c r="D104" s="321">
        <v>0</v>
      </c>
    </row>
    <row r="105" ht="18.75" customHeight="1" spans="1:5">
      <c r="A105" s="322" t="s">
        <v>1329</v>
      </c>
      <c r="B105" s="323">
        <v>0</v>
      </c>
      <c r="C105" s="323">
        <v>0</v>
      </c>
      <c r="D105" s="324">
        <v>0</v>
      </c>
      <c r="E105" s="1">
        <v>0</v>
      </c>
    </row>
    <row r="106" ht="18.75" customHeight="1" spans="1:5">
      <c r="A106" s="322" t="s">
        <v>315</v>
      </c>
      <c r="B106" s="323">
        <v>0</v>
      </c>
      <c r="C106" s="323">
        <v>0</v>
      </c>
      <c r="D106" s="324">
        <v>0</v>
      </c>
      <c r="E106" s="1">
        <v>0</v>
      </c>
    </row>
    <row r="107" ht="59.25" customHeight="1" spans="1:5">
      <c r="A107" s="325" t="s">
        <v>1330</v>
      </c>
      <c r="B107" s="325"/>
      <c r="C107" s="325"/>
      <c r="D107" s="325"/>
      <c r="E107" s="1">
        <v>0</v>
      </c>
    </row>
    <row r="108" ht="15.75" customHeight="1"/>
  </sheetData>
  <mergeCells count="7">
    <mergeCell ref="A1:D1"/>
    <mergeCell ref="A2:B2"/>
    <mergeCell ref="A107:D107"/>
    <mergeCell ref="A3:A4"/>
    <mergeCell ref="B3:B4"/>
    <mergeCell ref="C3:C4"/>
    <mergeCell ref="D3:D4"/>
  </mergeCells>
  <printOptions horizontalCentered="1"/>
  <pageMargins left="0.668055555555556" right="0.629166666666667" top="0.55" bottom="0.432638888888889" header="0.313888888888889" footer="0.15625"/>
  <pageSetup paperSize="9" scale="85" firstPageNumber="37" fitToHeight="0" orientation="portrait" useFirstPageNumber="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Zeros="0" workbookViewId="0">
      <selection activeCell="J19" sqref="J19"/>
    </sheetView>
  </sheetViews>
  <sheetFormatPr defaultColWidth="9" defaultRowHeight="14.25"/>
  <cols>
    <col min="1" max="1" width="27.125" style="294" customWidth="1"/>
    <col min="2" max="2" width="9.25" style="294" customWidth="1"/>
    <col min="3" max="4" width="9.125" style="294" customWidth="1"/>
    <col min="5" max="12" width="9.25" style="294" customWidth="1"/>
    <col min="13" max="16384" width="9" style="294"/>
  </cols>
  <sheetData>
    <row r="1" ht="20.25" spans="1:18">
      <c r="A1" s="211" t="s">
        <v>1331</v>
      </c>
      <c r="B1" s="211"/>
      <c r="C1" s="211"/>
      <c r="D1" s="211"/>
      <c r="E1" s="211"/>
      <c r="F1" s="211"/>
      <c r="G1" s="211"/>
      <c r="H1" s="211"/>
      <c r="I1" s="211"/>
      <c r="J1" s="211"/>
      <c r="K1" s="211"/>
      <c r="L1" s="211"/>
      <c r="M1" s="211"/>
      <c r="N1" s="211"/>
      <c r="O1" s="211"/>
      <c r="P1" s="211"/>
      <c r="Q1" s="211"/>
      <c r="R1" s="211"/>
    </row>
    <row r="2" spans="1:18">
      <c r="A2" s="212"/>
      <c r="B2" s="213"/>
      <c r="C2" s="213"/>
      <c r="D2" s="213"/>
      <c r="E2" s="213"/>
      <c r="F2" s="213"/>
      <c r="G2" s="213"/>
      <c r="H2" s="213"/>
      <c r="I2" s="213"/>
      <c r="P2" s="300" t="s">
        <v>54</v>
      </c>
      <c r="Q2" s="300"/>
      <c r="R2" s="300"/>
    </row>
    <row r="3" ht="35.25" customHeight="1" spans="1:18">
      <c r="A3" s="215" t="s">
        <v>1332</v>
      </c>
      <c r="B3" s="215" t="s">
        <v>1333</v>
      </c>
      <c r="C3" s="215" t="s">
        <v>1334</v>
      </c>
      <c r="D3" s="215" t="s">
        <v>1335</v>
      </c>
      <c r="E3" s="215" t="s">
        <v>1336</v>
      </c>
      <c r="F3" s="215" t="s">
        <v>1337</v>
      </c>
      <c r="G3" s="215" t="s">
        <v>1338</v>
      </c>
      <c r="H3" s="215" t="s">
        <v>1339</v>
      </c>
      <c r="I3" s="215" t="s">
        <v>1340</v>
      </c>
      <c r="J3" s="215" t="s">
        <v>1341</v>
      </c>
      <c r="K3" s="215" t="s">
        <v>1342</v>
      </c>
      <c r="L3" s="215" t="s">
        <v>1343</v>
      </c>
      <c r="M3" s="215" t="s">
        <v>1344</v>
      </c>
      <c r="N3" s="215" t="s">
        <v>1345</v>
      </c>
      <c r="O3" s="215" t="s">
        <v>1346</v>
      </c>
      <c r="P3" s="215" t="s">
        <v>1347</v>
      </c>
      <c r="Q3" s="215" t="s">
        <v>1348</v>
      </c>
      <c r="R3" s="215" t="s">
        <v>1349</v>
      </c>
    </row>
    <row r="4" s="293" customFormat="1" ht="18.95" customHeight="1" spans="1:18">
      <c r="A4" s="295" t="s">
        <v>1350</v>
      </c>
      <c r="B4" s="296">
        <f t="shared" ref="B4:R4" si="0">SUM(B5:B23)</f>
        <v>61187.38</v>
      </c>
      <c r="C4" s="296">
        <f t="shared" si="0"/>
        <v>7450.29</v>
      </c>
      <c r="D4" s="296">
        <f t="shared" si="0"/>
        <v>2600.7</v>
      </c>
      <c r="E4" s="296">
        <f t="shared" si="0"/>
        <v>5425.16</v>
      </c>
      <c r="F4" s="296">
        <f t="shared" si="0"/>
        <v>4607.75</v>
      </c>
      <c r="G4" s="296">
        <f t="shared" si="0"/>
        <v>1892.38</v>
      </c>
      <c r="H4" s="296">
        <f t="shared" si="0"/>
        <v>3283.41</v>
      </c>
      <c r="I4" s="296">
        <f t="shared" si="0"/>
        <v>1697.02</v>
      </c>
      <c r="J4" s="296">
        <f t="shared" si="0"/>
        <v>1585.91</v>
      </c>
      <c r="K4" s="296">
        <f t="shared" si="0"/>
        <v>13104.63</v>
      </c>
      <c r="L4" s="296">
        <f t="shared" si="0"/>
        <v>1726</v>
      </c>
      <c r="M4" s="296">
        <f t="shared" si="0"/>
        <v>5094.15</v>
      </c>
      <c r="N4" s="296">
        <f t="shared" si="0"/>
        <v>2365.52</v>
      </c>
      <c r="O4" s="296">
        <f t="shared" si="0"/>
        <v>1089.67</v>
      </c>
      <c r="P4" s="296">
        <f t="shared" si="0"/>
        <v>1755.44</v>
      </c>
      <c r="Q4" s="296">
        <f t="shared" si="0"/>
        <v>5461.36</v>
      </c>
      <c r="R4" s="296">
        <f t="shared" si="0"/>
        <v>2047.99</v>
      </c>
    </row>
    <row r="5" ht="18.95" customHeight="1" spans="1:18">
      <c r="A5" s="297" t="s">
        <v>1351</v>
      </c>
      <c r="B5" s="298">
        <f t="shared" ref="B5:B23" si="1">SUM(C5:R5)</f>
        <v>4779.99</v>
      </c>
      <c r="C5" s="298">
        <v>348.67</v>
      </c>
      <c r="D5" s="298">
        <v>324.29</v>
      </c>
      <c r="E5" s="298">
        <v>302.96</v>
      </c>
      <c r="F5" s="298">
        <v>291.29</v>
      </c>
      <c r="G5" s="298">
        <v>362.17</v>
      </c>
      <c r="H5" s="298">
        <v>315.77</v>
      </c>
      <c r="I5" s="298">
        <v>356.98</v>
      </c>
      <c r="J5" s="298">
        <v>285.71</v>
      </c>
      <c r="K5" s="298">
        <v>350.68</v>
      </c>
      <c r="L5" s="298">
        <v>207.89</v>
      </c>
      <c r="M5" s="221">
        <v>322.18</v>
      </c>
      <c r="N5" s="221">
        <v>260.93</v>
      </c>
      <c r="O5" s="221">
        <v>258.57</v>
      </c>
      <c r="P5" s="221">
        <v>212.53</v>
      </c>
      <c r="Q5" s="221">
        <v>336.71</v>
      </c>
      <c r="R5" s="221">
        <v>242.66</v>
      </c>
    </row>
    <row r="6" ht="18.95" customHeight="1" spans="1:18">
      <c r="A6" s="297" t="s">
        <v>1352</v>
      </c>
      <c r="B6" s="298">
        <f t="shared" si="1"/>
        <v>0</v>
      </c>
      <c r="C6" s="298"/>
      <c r="D6" s="298"/>
      <c r="E6" s="298"/>
      <c r="F6" s="298"/>
      <c r="G6" s="298"/>
      <c r="H6" s="298"/>
      <c r="I6" s="298"/>
      <c r="J6" s="298"/>
      <c r="K6" s="298"/>
      <c r="L6" s="298"/>
      <c r="M6" s="301"/>
      <c r="N6" s="221"/>
      <c r="O6" s="221"/>
      <c r="P6" s="221"/>
      <c r="Q6" s="221"/>
      <c r="R6" s="221"/>
    </row>
    <row r="7" ht="18.95" customHeight="1" spans="1:18">
      <c r="A7" s="297" t="s">
        <v>1353</v>
      </c>
      <c r="B7" s="298">
        <f t="shared" si="1"/>
        <v>20</v>
      </c>
      <c r="C7" s="298"/>
      <c r="D7" s="298"/>
      <c r="E7" s="298"/>
      <c r="F7" s="298"/>
      <c r="G7" s="298"/>
      <c r="H7" s="298"/>
      <c r="I7" s="298"/>
      <c r="J7" s="298"/>
      <c r="K7" s="298">
        <v>20</v>
      </c>
      <c r="L7" s="298"/>
      <c r="M7" s="301"/>
      <c r="N7" s="221"/>
      <c r="O7" s="221"/>
      <c r="P7" s="221"/>
      <c r="Q7" s="221"/>
      <c r="R7" s="221"/>
    </row>
    <row r="8" ht="18.95" customHeight="1" spans="1:18">
      <c r="A8" s="297" t="s">
        <v>1354</v>
      </c>
      <c r="B8" s="298">
        <f t="shared" si="1"/>
        <v>1922.55</v>
      </c>
      <c r="C8" s="298">
        <v>661.69</v>
      </c>
      <c r="D8" s="298"/>
      <c r="E8" s="298"/>
      <c r="F8" s="298">
        <v>150</v>
      </c>
      <c r="G8" s="298"/>
      <c r="H8" s="298">
        <v>372.55</v>
      </c>
      <c r="I8" s="298"/>
      <c r="J8" s="298"/>
      <c r="K8" s="298">
        <v>442.06</v>
      </c>
      <c r="L8" s="298"/>
      <c r="M8" s="221">
        <v>296.25</v>
      </c>
      <c r="N8" s="221"/>
      <c r="O8" s="221"/>
      <c r="P8" s="221"/>
      <c r="Q8" s="221"/>
      <c r="R8" s="221"/>
    </row>
    <row r="9" ht="18.95" customHeight="1" spans="1:18">
      <c r="A9" s="297" t="s">
        <v>1355</v>
      </c>
      <c r="B9" s="298">
        <f t="shared" si="1"/>
        <v>0</v>
      </c>
      <c r="C9" s="298"/>
      <c r="D9" s="298"/>
      <c r="E9" s="298"/>
      <c r="F9" s="298"/>
      <c r="G9" s="298"/>
      <c r="H9" s="298"/>
      <c r="I9" s="298"/>
      <c r="J9" s="298"/>
      <c r="K9" s="298"/>
      <c r="L9" s="298"/>
      <c r="M9" s="301"/>
      <c r="N9" s="221"/>
      <c r="O9" s="221"/>
      <c r="P9" s="221"/>
      <c r="Q9" s="221"/>
      <c r="R9" s="221"/>
    </row>
    <row r="10" ht="18.95" customHeight="1" spans="1:18">
      <c r="A10" s="297" t="s">
        <v>1356</v>
      </c>
      <c r="B10" s="298">
        <f t="shared" si="1"/>
        <v>236.21</v>
      </c>
      <c r="C10" s="298">
        <v>28.37</v>
      </c>
      <c r="D10" s="298">
        <v>22.51</v>
      </c>
      <c r="E10" s="298">
        <v>16.96</v>
      </c>
      <c r="F10" s="298">
        <v>14.76</v>
      </c>
      <c r="G10" s="298">
        <v>7.56</v>
      </c>
      <c r="H10" s="298">
        <v>9.88</v>
      </c>
      <c r="I10" s="298">
        <v>8.49</v>
      </c>
      <c r="J10" s="298">
        <v>29.09</v>
      </c>
      <c r="K10" s="298">
        <v>38.44</v>
      </c>
      <c r="L10" s="298">
        <v>9.61</v>
      </c>
      <c r="M10" s="301"/>
      <c r="N10" s="221">
        <v>5.32</v>
      </c>
      <c r="O10" s="221">
        <v>7.03</v>
      </c>
      <c r="P10" s="221">
        <v>12.96</v>
      </c>
      <c r="Q10" s="221">
        <v>6.53</v>
      </c>
      <c r="R10" s="221">
        <v>18.7</v>
      </c>
    </row>
    <row r="11" ht="18.95" customHeight="1" spans="1:18">
      <c r="A11" s="297" t="s">
        <v>1357</v>
      </c>
      <c r="B11" s="298">
        <f t="shared" si="1"/>
        <v>14221.95</v>
      </c>
      <c r="C11" s="298">
        <v>1538.6</v>
      </c>
      <c r="D11" s="298">
        <v>536.13</v>
      </c>
      <c r="E11" s="298">
        <v>514.29</v>
      </c>
      <c r="F11" s="298">
        <v>1122.07</v>
      </c>
      <c r="G11" s="298">
        <v>240.49</v>
      </c>
      <c r="H11" s="298">
        <v>789.85</v>
      </c>
      <c r="I11" s="298">
        <v>381.06</v>
      </c>
      <c r="J11" s="298">
        <v>54.08</v>
      </c>
      <c r="K11" s="298">
        <v>5379.94</v>
      </c>
      <c r="L11" s="298">
        <v>836.13</v>
      </c>
      <c r="M11" s="221">
        <v>1847.92</v>
      </c>
      <c r="N11" s="221">
        <v>782.11</v>
      </c>
      <c r="O11" s="221">
        <v>126.14</v>
      </c>
      <c r="P11" s="221">
        <v>5.2</v>
      </c>
      <c r="Q11" s="221">
        <v>45.84</v>
      </c>
      <c r="R11" s="221">
        <v>22.1</v>
      </c>
    </row>
    <row r="12" ht="18.95" customHeight="1" spans="1:18">
      <c r="A12" s="297" t="s">
        <v>1358</v>
      </c>
      <c r="B12" s="298">
        <f t="shared" si="1"/>
        <v>406.6</v>
      </c>
      <c r="C12" s="298">
        <v>32.76</v>
      </c>
      <c r="D12" s="298">
        <v>25.44</v>
      </c>
      <c r="E12" s="298">
        <v>36.82</v>
      </c>
      <c r="F12" s="298">
        <v>29.89</v>
      </c>
      <c r="G12" s="298">
        <v>23.58</v>
      </c>
      <c r="H12" s="298">
        <v>35.13</v>
      </c>
      <c r="I12" s="298">
        <v>16.6</v>
      </c>
      <c r="J12" s="298">
        <v>27.29</v>
      </c>
      <c r="K12" s="298">
        <v>44.66</v>
      </c>
      <c r="L12" s="298">
        <v>17.56</v>
      </c>
      <c r="M12" s="221">
        <v>16.44</v>
      </c>
      <c r="N12" s="221">
        <v>16.17</v>
      </c>
      <c r="O12" s="221">
        <v>25.27</v>
      </c>
      <c r="P12" s="221">
        <v>23.46</v>
      </c>
      <c r="Q12" s="221">
        <v>18.33</v>
      </c>
      <c r="R12" s="221">
        <v>17.2</v>
      </c>
    </row>
    <row r="13" ht="18.95" customHeight="1" spans="1:18">
      <c r="A13" s="297" t="s">
        <v>1359</v>
      </c>
      <c r="B13" s="298">
        <f t="shared" si="1"/>
        <v>677.41</v>
      </c>
      <c r="C13" s="298"/>
      <c r="D13" s="298">
        <v>300</v>
      </c>
      <c r="E13" s="298">
        <v>7.72</v>
      </c>
      <c r="F13" s="298">
        <v>294.69</v>
      </c>
      <c r="G13" s="298"/>
      <c r="H13" s="298"/>
      <c r="I13" s="298"/>
      <c r="J13" s="298"/>
      <c r="K13" s="298">
        <v>75</v>
      </c>
      <c r="L13" s="298"/>
      <c r="M13" s="301"/>
      <c r="N13" s="221"/>
      <c r="O13" s="221"/>
      <c r="P13" s="221"/>
      <c r="Q13" s="221"/>
      <c r="R13" s="221"/>
    </row>
    <row r="14" ht="18.95" customHeight="1" spans="1:18">
      <c r="A14" s="297" t="s">
        <v>1360</v>
      </c>
      <c r="B14" s="298">
        <f t="shared" si="1"/>
        <v>5912.37</v>
      </c>
      <c r="C14" s="298">
        <v>4372.78</v>
      </c>
      <c r="D14" s="298"/>
      <c r="E14" s="298">
        <v>516</v>
      </c>
      <c r="F14" s="298"/>
      <c r="G14" s="298"/>
      <c r="H14" s="298">
        <v>203</v>
      </c>
      <c r="I14" s="298"/>
      <c r="J14" s="298">
        <v>16</v>
      </c>
      <c r="K14" s="298"/>
      <c r="L14" s="298">
        <v>117.59</v>
      </c>
      <c r="M14" s="301"/>
      <c r="N14" s="221">
        <v>140</v>
      </c>
      <c r="O14" s="221"/>
      <c r="P14" s="221">
        <v>16</v>
      </c>
      <c r="Q14" s="221">
        <v>15</v>
      </c>
      <c r="R14" s="221">
        <v>516</v>
      </c>
    </row>
    <row r="15" ht="18.95" customHeight="1" spans="1:18">
      <c r="A15" s="297" t="s">
        <v>1361</v>
      </c>
      <c r="B15" s="298">
        <f t="shared" si="1"/>
        <v>16772.14</v>
      </c>
      <c r="C15" s="298">
        <v>148.56</v>
      </c>
      <c r="D15" s="298">
        <v>835.05</v>
      </c>
      <c r="E15" s="298">
        <v>1079.04</v>
      </c>
      <c r="F15" s="298">
        <v>535.59</v>
      </c>
      <c r="G15" s="298">
        <v>936.99</v>
      </c>
      <c r="H15" s="298">
        <v>493.3</v>
      </c>
      <c r="I15" s="298">
        <v>750.55</v>
      </c>
      <c r="J15" s="298">
        <v>1000.3</v>
      </c>
      <c r="K15" s="298">
        <v>4683.03</v>
      </c>
      <c r="L15" s="298">
        <v>370.77</v>
      </c>
      <c r="M15" s="221">
        <v>1996.61</v>
      </c>
      <c r="N15" s="221">
        <v>861.02</v>
      </c>
      <c r="O15" s="221">
        <v>507.69</v>
      </c>
      <c r="P15" s="221">
        <v>682.3</v>
      </c>
      <c r="Q15" s="221">
        <v>855.21</v>
      </c>
      <c r="R15" s="221">
        <v>1036.13</v>
      </c>
    </row>
    <row r="16" ht="18.95" customHeight="1" spans="1:18">
      <c r="A16" s="297" t="s">
        <v>1362</v>
      </c>
      <c r="B16" s="298">
        <f t="shared" si="1"/>
        <v>819.5</v>
      </c>
      <c r="C16" s="298"/>
      <c r="D16" s="298">
        <v>54.6</v>
      </c>
      <c r="E16" s="298"/>
      <c r="F16" s="298"/>
      <c r="G16" s="298"/>
      <c r="H16" s="298"/>
      <c r="I16" s="298"/>
      <c r="J16" s="298">
        <v>10</v>
      </c>
      <c r="K16" s="298"/>
      <c r="L16" s="298"/>
      <c r="M16" s="221">
        <v>189.9</v>
      </c>
      <c r="N16" s="221">
        <v>65</v>
      </c>
      <c r="O16" s="221"/>
      <c r="P16" s="221"/>
      <c r="Q16" s="221">
        <v>500</v>
      </c>
      <c r="R16" s="221"/>
    </row>
    <row r="17" ht="18.95" customHeight="1" spans="1:18">
      <c r="A17" s="297" t="s">
        <v>1363</v>
      </c>
      <c r="B17" s="298">
        <f t="shared" si="1"/>
        <v>0</v>
      </c>
      <c r="C17" s="298"/>
      <c r="D17" s="298"/>
      <c r="E17" s="298"/>
      <c r="F17" s="298"/>
      <c r="G17" s="298"/>
      <c r="H17" s="298"/>
      <c r="I17" s="298"/>
      <c r="J17" s="298"/>
      <c r="K17" s="298"/>
      <c r="L17" s="298"/>
      <c r="M17" s="301"/>
      <c r="N17" s="221"/>
      <c r="O17" s="221"/>
      <c r="P17" s="221"/>
      <c r="Q17" s="221"/>
      <c r="R17" s="221"/>
    </row>
    <row r="18" ht="18.95" customHeight="1" spans="1:18">
      <c r="A18" s="297" t="s">
        <v>1364</v>
      </c>
      <c r="B18" s="298">
        <f t="shared" si="1"/>
        <v>3520</v>
      </c>
      <c r="C18" s="298"/>
      <c r="D18" s="298"/>
      <c r="E18" s="298"/>
      <c r="F18" s="298"/>
      <c r="G18" s="298"/>
      <c r="H18" s="298"/>
      <c r="I18" s="298"/>
      <c r="J18" s="298"/>
      <c r="K18" s="298"/>
      <c r="L18" s="298">
        <v>20</v>
      </c>
      <c r="M18" s="301"/>
      <c r="N18" s="221"/>
      <c r="O18" s="221"/>
      <c r="P18" s="221"/>
      <c r="Q18" s="221">
        <v>3500</v>
      </c>
      <c r="R18" s="221"/>
    </row>
    <row r="19" ht="18.95" customHeight="1" spans="1:18">
      <c r="A19" s="297" t="s">
        <v>1365</v>
      </c>
      <c r="B19" s="298">
        <f t="shared" si="1"/>
        <v>0</v>
      </c>
      <c r="C19" s="298"/>
      <c r="D19" s="298"/>
      <c r="E19" s="298"/>
      <c r="F19" s="298"/>
      <c r="G19" s="298"/>
      <c r="H19" s="298"/>
      <c r="I19" s="298"/>
      <c r="J19" s="298"/>
      <c r="K19" s="298"/>
      <c r="L19" s="298"/>
      <c r="M19" s="301"/>
      <c r="N19" s="221"/>
      <c r="O19" s="221"/>
      <c r="P19" s="221"/>
      <c r="Q19" s="221"/>
      <c r="R19" s="221"/>
    </row>
    <row r="20" ht="18.95" customHeight="1" spans="1:18">
      <c r="A20" s="297" t="s">
        <v>1366</v>
      </c>
      <c r="B20" s="298">
        <f t="shared" si="1"/>
        <v>0</v>
      </c>
      <c r="C20" s="298"/>
      <c r="D20" s="298"/>
      <c r="E20" s="298"/>
      <c r="F20" s="298"/>
      <c r="G20" s="298"/>
      <c r="H20" s="298"/>
      <c r="I20" s="298"/>
      <c r="J20" s="298"/>
      <c r="K20" s="298"/>
      <c r="L20" s="298"/>
      <c r="M20" s="301"/>
      <c r="N20" s="221"/>
      <c r="O20" s="221"/>
      <c r="P20" s="221"/>
      <c r="Q20" s="221"/>
      <c r="R20" s="221"/>
    </row>
    <row r="21" ht="18.95" customHeight="1" spans="1:18">
      <c r="A21" s="297" t="s">
        <v>1367</v>
      </c>
      <c r="B21" s="298">
        <f t="shared" si="1"/>
        <v>0</v>
      </c>
      <c r="C21" s="298"/>
      <c r="D21" s="298"/>
      <c r="E21" s="298"/>
      <c r="F21" s="298"/>
      <c r="G21" s="298"/>
      <c r="H21" s="298"/>
      <c r="I21" s="298"/>
      <c r="J21" s="298"/>
      <c r="K21" s="298"/>
      <c r="L21" s="298"/>
      <c r="M21" s="301"/>
      <c r="N21" s="221"/>
      <c r="O21" s="221"/>
      <c r="P21" s="221"/>
      <c r="Q21" s="221"/>
      <c r="R21" s="221"/>
    </row>
    <row r="22" ht="18.95" customHeight="1" spans="1:18">
      <c r="A22" s="297" t="s">
        <v>1368</v>
      </c>
      <c r="B22" s="298">
        <f t="shared" si="1"/>
        <v>0</v>
      </c>
      <c r="C22" s="298"/>
      <c r="D22" s="298"/>
      <c r="E22" s="298"/>
      <c r="F22" s="298"/>
      <c r="G22" s="298"/>
      <c r="H22" s="298"/>
      <c r="I22" s="298"/>
      <c r="J22" s="298"/>
      <c r="K22" s="298"/>
      <c r="L22" s="298"/>
      <c r="M22" s="301"/>
      <c r="N22" s="221"/>
      <c r="O22" s="221"/>
      <c r="P22" s="221"/>
      <c r="Q22" s="221"/>
      <c r="R22" s="221"/>
    </row>
    <row r="23" ht="18.95" customHeight="1" spans="1:18">
      <c r="A23" s="297" t="s">
        <v>1369</v>
      </c>
      <c r="B23" s="298">
        <f t="shared" si="1"/>
        <v>11898.66</v>
      </c>
      <c r="C23" s="298">
        <v>318.86</v>
      </c>
      <c r="D23" s="298">
        <v>502.68</v>
      </c>
      <c r="E23" s="298">
        <v>2951.37</v>
      </c>
      <c r="F23" s="298">
        <v>2169.46</v>
      </c>
      <c r="G23" s="298">
        <v>321.59</v>
      </c>
      <c r="H23" s="298">
        <v>1063.93</v>
      </c>
      <c r="I23" s="298">
        <v>183.34</v>
      </c>
      <c r="J23" s="298">
        <v>163.44</v>
      </c>
      <c r="K23" s="298">
        <v>2070.82</v>
      </c>
      <c r="L23" s="298">
        <v>146.45</v>
      </c>
      <c r="M23" s="221">
        <v>424.85</v>
      </c>
      <c r="N23" s="221">
        <v>234.97</v>
      </c>
      <c r="O23" s="221">
        <v>164.97</v>
      </c>
      <c r="P23" s="221">
        <v>802.99</v>
      </c>
      <c r="Q23" s="221">
        <v>183.74</v>
      </c>
      <c r="R23" s="221">
        <v>195.2</v>
      </c>
    </row>
    <row r="24" ht="30" customHeight="1" spans="1:13">
      <c r="A24" s="299"/>
      <c r="B24" s="299"/>
      <c r="C24" s="299"/>
      <c r="D24" s="299"/>
      <c r="E24" s="299"/>
      <c r="F24" s="299"/>
      <c r="G24" s="299"/>
      <c r="H24" s="299"/>
      <c r="I24" s="299"/>
      <c r="J24" s="299"/>
      <c r="K24" s="299"/>
      <c r="L24" s="299"/>
      <c r="M24" s="302"/>
    </row>
  </sheetData>
  <mergeCells count="3">
    <mergeCell ref="A1:R1"/>
    <mergeCell ref="P2:R2"/>
    <mergeCell ref="A24:L24"/>
  </mergeCells>
  <printOptions horizontalCentered="1"/>
  <pageMargins left="0.707638888888889" right="0.707638888888889" top="0.747916666666667" bottom="0.747916666666667" header="0.313888888888889" footer="0.313888888888889"/>
  <pageSetup paperSize="9" scale="67" firstPageNumber="25" fitToHeight="0"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B10" sqref="B7:B8 B5 B10"/>
    </sheetView>
  </sheetViews>
  <sheetFormatPr defaultColWidth="9" defaultRowHeight="13.5"/>
  <cols>
    <col min="1" max="1" width="48.625" style="280" customWidth="1"/>
    <col min="2" max="2" width="32.125" style="280" customWidth="1"/>
    <col min="3" max="16384" width="9" style="280"/>
  </cols>
  <sheetData>
    <row r="1" s="279" customFormat="1" ht="27.75" customHeight="1" spans="1:2">
      <c r="A1" s="281" t="s">
        <v>1370</v>
      </c>
      <c r="B1" s="281"/>
    </row>
    <row r="2" s="279" customFormat="1" ht="18.75" customHeight="1" spans="1:2">
      <c r="A2" s="282"/>
      <c r="B2" s="283" t="s">
        <v>54</v>
      </c>
    </row>
    <row r="3" ht="20.1" customHeight="1" spans="1:2">
      <c r="A3" s="284" t="s">
        <v>1332</v>
      </c>
      <c r="B3" s="284" t="s">
        <v>1371</v>
      </c>
    </row>
    <row r="4" ht="20.1" customHeight="1" spans="1:2">
      <c r="A4" s="285" t="s">
        <v>1372</v>
      </c>
      <c r="B4" s="286">
        <v>836</v>
      </c>
    </row>
    <row r="5" ht="20.1" customHeight="1" spans="1:2">
      <c r="A5" s="287" t="s">
        <v>1373</v>
      </c>
      <c r="B5" s="288">
        <v>35</v>
      </c>
    </row>
    <row r="6" ht="20.1" customHeight="1" spans="1:2">
      <c r="A6" s="287" t="s">
        <v>1374</v>
      </c>
      <c r="B6" s="288">
        <v>608</v>
      </c>
    </row>
    <row r="7" ht="20.1" customHeight="1" spans="1:2">
      <c r="A7" s="287" t="s">
        <v>1375</v>
      </c>
      <c r="B7" s="288">
        <v>60</v>
      </c>
    </row>
    <row r="8" ht="20.1" customHeight="1" spans="1:2">
      <c r="A8" s="287" t="s">
        <v>1376</v>
      </c>
      <c r="B8" s="288">
        <v>548</v>
      </c>
    </row>
    <row r="9" ht="20.1" customHeight="1" spans="1:2">
      <c r="A9" s="287" t="s">
        <v>1377</v>
      </c>
      <c r="B9" s="288">
        <v>193</v>
      </c>
    </row>
    <row r="10" ht="20.1" customHeight="1" spans="1:2">
      <c r="A10" s="287" t="s">
        <v>1378</v>
      </c>
      <c r="B10" s="288">
        <v>193</v>
      </c>
    </row>
    <row r="11" ht="20.1" customHeight="1" spans="1:2">
      <c r="A11" s="287" t="s">
        <v>1379</v>
      </c>
      <c r="B11" s="288"/>
    </row>
    <row r="12" ht="20.1" customHeight="1" spans="1:11">
      <c r="A12" s="287" t="s">
        <v>1380</v>
      </c>
      <c r="B12" s="288"/>
      <c r="K12" s="292"/>
    </row>
    <row r="13" ht="20.1" customHeight="1" spans="1:2">
      <c r="A13" s="285" t="s">
        <v>1381</v>
      </c>
      <c r="B13" s="288"/>
    </row>
    <row r="14" ht="20.1" customHeight="1" spans="1:2">
      <c r="A14" s="287" t="s">
        <v>1382</v>
      </c>
      <c r="B14" s="288">
        <v>8</v>
      </c>
    </row>
    <row r="15" ht="20.1" customHeight="1" spans="1:2">
      <c r="A15" s="287" t="s">
        <v>1383</v>
      </c>
      <c r="B15" s="288">
        <v>45</v>
      </c>
    </row>
    <row r="16" ht="20.1" customHeight="1" spans="1:2">
      <c r="A16" s="287" t="s">
        <v>1384</v>
      </c>
      <c r="B16" s="288">
        <v>4</v>
      </c>
    </row>
    <row r="17" ht="20.1" customHeight="1" spans="1:8">
      <c r="A17" s="287" t="s">
        <v>1385</v>
      </c>
      <c r="B17" s="288">
        <v>268</v>
      </c>
      <c r="H17" s="289"/>
    </row>
    <row r="18" ht="20.1" customHeight="1" spans="1:2">
      <c r="A18" s="287" t="s">
        <v>1386</v>
      </c>
      <c r="B18" s="288">
        <v>3692</v>
      </c>
    </row>
    <row r="19" ht="20.1" customHeight="1" spans="1:2">
      <c r="A19" s="287" t="s">
        <v>1387</v>
      </c>
      <c r="B19" s="288">
        <v>0</v>
      </c>
    </row>
    <row r="20" ht="20.1" customHeight="1" spans="1:2">
      <c r="A20" s="287" t="s">
        <v>1388</v>
      </c>
      <c r="B20" s="288">
        <v>20924</v>
      </c>
    </row>
    <row r="21" ht="20.1" customHeight="1" spans="1:2">
      <c r="A21" s="287" t="s">
        <v>1389</v>
      </c>
      <c r="B21" s="288">
        <v>0</v>
      </c>
    </row>
    <row r="22" ht="20.1" customHeight="1" spans="1:2">
      <c r="A22" s="287" t="s">
        <v>1390</v>
      </c>
      <c r="B22" s="288"/>
    </row>
    <row r="23" ht="20.1" customHeight="1" spans="1:2">
      <c r="A23" s="287" t="s">
        <v>1391</v>
      </c>
      <c r="B23" s="288"/>
    </row>
    <row r="24" ht="102.75" customHeight="1" spans="1:4">
      <c r="A24" s="290" t="s">
        <v>1392</v>
      </c>
      <c r="B24" s="290"/>
      <c r="C24" s="291"/>
      <c r="D24" s="291"/>
    </row>
    <row r="25" ht="93" customHeight="1" spans="1:4">
      <c r="A25" s="290" t="s">
        <v>1393</v>
      </c>
      <c r="B25" s="290"/>
      <c r="C25" s="291"/>
      <c r="D25" s="291"/>
    </row>
    <row r="26" ht="31.5" customHeight="1" spans="1:4">
      <c r="A26" s="290" t="s">
        <v>1394</v>
      </c>
      <c r="B26" s="290"/>
      <c r="C26" s="291"/>
      <c r="D26" s="291"/>
    </row>
  </sheetData>
  <mergeCells count="4">
    <mergeCell ref="A1:B1"/>
    <mergeCell ref="A24:B24"/>
    <mergeCell ref="A25:B25"/>
    <mergeCell ref="A26:B26"/>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I12" sqref="I12"/>
    </sheetView>
  </sheetViews>
  <sheetFormatPr defaultColWidth="8.75" defaultRowHeight="18.75" customHeight="1" outlineLevelCol="4"/>
  <cols>
    <col min="1" max="1" width="40.875" style="267" customWidth="1"/>
    <col min="2" max="2" width="9.875" style="267" customWidth="1"/>
    <col min="3" max="3" width="10.625" style="268" customWidth="1"/>
    <col min="4" max="4" width="10.375" style="268" customWidth="1"/>
    <col min="5" max="5" width="12.125" style="268" customWidth="1"/>
    <col min="6" max="254" width="8.75" style="268"/>
    <col min="255" max="255" width="44.25" style="268" customWidth="1"/>
    <col min="256" max="257" width="13.25" style="268" customWidth="1"/>
    <col min="258" max="258" width="10.375" style="268" customWidth="1"/>
    <col min="259" max="259" width="12.125" style="268" customWidth="1"/>
    <col min="260" max="260" width="8.75" style="268" hidden="1" customWidth="1"/>
    <col min="261" max="510" width="8.75" style="268"/>
    <col min="511" max="511" width="44.25" style="268" customWidth="1"/>
    <col min="512" max="513" width="13.25" style="268" customWidth="1"/>
    <col min="514" max="514" width="10.375" style="268" customWidth="1"/>
    <col min="515" max="515" width="12.125" style="268" customWidth="1"/>
    <col min="516" max="516" width="8.75" style="268" hidden="1" customWidth="1"/>
    <col min="517" max="766" width="8.75" style="268"/>
    <col min="767" max="767" width="44.25" style="268" customWidth="1"/>
    <col min="768" max="769" width="13.25" style="268" customWidth="1"/>
    <col min="770" max="770" width="10.375" style="268" customWidth="1"/>
    <col min="771" max="771" width="12.125" style="268" customWidth="1"/>
    <col min="772" max="772" width="8.75" style="268" hidden="1" customWidth="1"/>
    <col min="773" max="1022" width="8.75" style="268"/>
    <col min="1023" max="1023" width="44.25" style="268" customWidth="1"/>
    <col min="1024" max="1025" width="13.25" style="268" customWidth="1"/>
    <col min="1026" max="1026" width="10.375" style="268" customWidth="1"/>
    <col min="1027" max="1027" width="12.125" style="268" customWidth="1"/>
    <col min="1028" max="1028" width="8.75" style="268" hidden="1" customWidth="1"/>
    <col min="1029" max="1278" width="8.75" style="268"/>
    <col min="1279" max="1279" width="44.25" style="268" customWidth="1"/>
    <col min="1280" max="1281" width="13.25" style="268" customWidth="1"/>
    <col min="1282" max="1282" width="10.375" style="268" customWidth="1"/>
    <col min="1283" max="1283" width="12.125" style="268" customWidth="1"/>
    <col min="1284" max="1284" width="8.75" style="268" hidden="1" customWidth="1"/>
    <col min="1285" max="1534" width="8.75" style="268"/>
    <col min="1535" max="1535" width="44.25" style="268" customWidth="1"/>
    <col min="1536" max="1537" width="13.25" style="268" customWidth="1"/>
    <col min="1538" max="1538" width="10.375" style="268" customWidth="1"/>
    <col min="1539" max="1539" width="12.125" style="268" customWidth="1"/>
    <col min="1540" max="1540" width="8.75" style="268" hidden="1" customWidth="1"/>
    <col min="1541" max="1790" width="8.75" style="268"/>
    <col min="1791" max="1791" width="44.25" style="268" customWidth="1"/>
    <col min="1792" max="1793" width="13.25" style="268" customWidth="1"/>
    <col min="1794" max="1794" width="10.375" style="268" customWidth="1"/>
    <col min="1795" max="1795" width="12.125" style="268" customWidth="1"/>
    <col min="1796" max="1796" width="8.75" style="268" hidden="1" customWidth="1"/>
    <col min="1797" max="2046" width="8.75" style="268"/>
    <col min="2047" max="2047" width="44.25" style="268" customWidth="1"/>
    <col min="2048" max="2049" width="13.25" style="268" customWidth="1"/>
    <col min="2050" max="2050" width="10.375" style="268" customWidth="1"/>
    <col min="2051" max="2051" width="12.125" style="268" customWidth="1"/>
    <col min="2052" max="2052" width="8.75" style="268" hidden="1" customWidth="1"/>
    <col min="2053" max="2302" width="8.75" style="268"/>
    <col min="2303" max="2303" width="44.25" style="268" customWidth="1"/>
    <col min="2304" max="2305" width="13.25" style="268" customWidth="1"/>
    <col min="2306" max="2306" width="10.375" style="268" customWidth="1"/>
    <col min="2307" max="2307" width="12.125" style="268" customWidth="1"/>
    <col min="2308" max="2308" width="8.75" style="268" hidden="1" customWidth="1"/>
    <col min="2309" max="2558" width="8.75" style="268"/>
    <col min="2559" max="2559" width="44.25" style="268" customWidth="1"/>
    <col min="2560" max="2561" width="13.25" style="268" customWidth="1"/>
    <col min="2562" max="2562" width="10.375" style="268" customWidth="1"/>
    <col min="2563" max="2563" width="12.125" style="268" customWidth="1"/>
    <col min="2564" max="2564" width="8.75" style="268" hidden="1" customWidth="1"/>
    <col min="2565" max="2814" width="8.75" style="268"/>
    <col min="2815" max="2815" width="44.25" style="268" customWidth="1"/>
    <col min="2816" max="2817" width="13.25" style="268" customWidth="1"/>
    <col min="2818" max="2818" width="10.375" style="268" customWidth="1"/>
    <col min="2819" max="2819" width="12.125" style="268" customWidth="1"/>
    <col min="2820" max="2820" width="8.75" style="268" hidden="1" customWidth="1"/>
    <col min="2821" max="3070" width="8.75" style="268"/>
    <col min="3071" max="3071" width="44.25" style="268" customWidth="1"/>
    <col min="3072" max="3073" width="13.25" style="268" customWidth="1"/>
    <col min="3074" max="3074" width="10.375" style="268" customWidth="1"/>
    <col min="3075" max="3075" width="12.125" style="268" customWidth="1"/>
    <col min="3076" max="3076" width="8.75" style="268" hidden="1" customWidth="1"/>
    <col min="3077" max="3326" width="8.75" style="268"/>
    <col min="3327" max="3327" width="44.25" style="268" customWidth="1"/>
    <col min="3328" max="3329" width="13.25" style="268" customWidth="1"/>
    <col min="3330" max="3330" width="10.375" style="268" customWidth="1"/>
    <col min="3331" max="3331" width="12.125" style="268" customWidth="1"/>
    <col min="3332" max="3332" width="8.75" style="268" hidden="1" customWidth="1"/>
    <col min="3333" max="3582" width="8.75" style="268"/>
    <col min="3583" max="3583" width="44.25" style="268" customWidth="1"/>
    <col min="3584" max="3585" width="13.25" style="268" customWidth="1"/>
    <col min="3586" max="3586" width="10.375" style="268" customWidth="1"/>
    <col min="3587" max="3587" width="12.125" style="268" customWidth="1"/>
    <col min="3588" max="3588" width="8.75" style="268" hidden="1" customWidth="1"/>
    <col min="3589" max="3838" width="8.75" style="268"/>
    <col min="3839" max="3839" width="44.25" style="268" customWidth="1"/>
    <col min="3840" max="3841" width="13.25" style="268" customWidth="1"/>
    <col min="3842" max="3842" width="10.375" style="268" customWidth="1"/>
    <col min="3843" max="3843" width="12.125" style="268" customWidth="1"/>
    <col min="3844" max="3844" width="8.75" style="268" hidden="1" customWidth="1"/>
    <col min="3845" max="4094" width="8.75" style="268"/>
    <col min="4095" max="4095" width="44.25" style="268" customWidth="1"/>
    <col min="4096" max="4097" width="13.25" style="268" customWidth="1"/>
    <col min="4098" max="4098" width="10.375" style="268" customWidth="1"/>
    <col min="4099" max="4099" width="12.125" style="268" customWidth="1"/>
    <col min="4100" max="4100" width="8.75" style="268" hidden="1" customWidth="1"/>
    <col min="4101" max="4350" width="8.75" style="268"/>
    <col min="4351" max="4351" width="44.25" style="268" customWidth="1"/>
    <col min="4352" max="4353" width="13.25" style="268" customWidth="1"/>
    <col min="4354" max="4354" width="10.375" style="268" customWidth="1"/>
    <col min="4355" max="4355" width="12.125" style="268" customWidth="1"/>
    <col min="4356" max="4356" width="8.75" style="268" hidden="1" customWidth="1"/>
    <col min="4357" max="4606" width="8.75" style="268"/>
    <col min="4607" max="4607" width="44.25" style="268" customWidth="1"/>
    <col min="4608" max="4609" width="13.25" style="268" customWidth="1"/>
    <col min="4610" max="4610" width="10.375" style="268" customWidth="1"/>
    <col min="4611" max="4611" width="12.125" style="268" customWidth="1"/>
    <col min="4612" max="4612" width="8.75" style="268" hidden="1" customWidth="1"/>
    <col min="4613" max="4862" width="8.75" style="268"/>
    <col min="4863" max="4863" width="44.25" style="268" customWidth="1"/>
    <col min="4864" max="4865" width="13.25" style="268" customWidth="1"/>
    <col min="4866" max="4866" width="10.375" style="268" customWidth="1"/>
    <col min="4867" max="4867" width="12.125" style="268" customWidth="1"/>
    <col min="4868" max="4868" width="8.75" style="268" hidden="1" customWidth="1"/>
    <col min="4869" max="5118" width="8.75" style="268"/>
    <col min="5119" max="5119" width="44.25" style="268" customWidth="1"/>
    <col min="5120" max="5121" width="13.25" style="268" customWidth="1"/>
    <col min="5122" max="5122" width="10.375" style="268" customWidth="1"/>
    <col min="5123" max="5123" width="12.125" style="268" customWidth="1"/>
    <col min="5124" max="5124" width="8.75" style="268" hidden="1" customWidth="1"/>
    <col min="5125" max="5374" width="8.75" style="268"/>
    <col min="5375" max="5375" width="44.25" style="268" customWidth="1"/>
    <col min="5376" max="5377" width="13.25" style="268" customWidth="1"/>
    <col min="5378" max="5378" width="10.375" style="268" customWidth="1"/>
    <col min="5379" max="5379" width="12.125" style="268" customWidth="1"/>
    <col min="5380" max="5380" width="8.75" style="268" hidden="1" customWidth="1"/>
    <col min="5381" max="5630" width="8.75" style="268"/>
    <col min="5631" max="5631" width="44.25" style="268" customWidth="1"/>
    <col min="5632" max="5633" width="13.25" style="268" customWidth="1"/>
    <col min="5634" max="5634" width="10.375" style="268" customWidth="1"/>
    <col min="5635" max="5635" width="12.125" style="268" customWidth="1"/>
    <col min="5636" max="5636" width="8.75" style="268" hidden="1" customWidth="1"/>
    <col min="5637" max="5886" width="8.75" style="268"/>
    <col min="5887" max="5887" width="44.25" style="268" customWidth="1"/>
    <col min="5888" max="5889" width="13.25" style="268" customWidth="1"/>
    <col min="5890" max="5890" width="10.375" style="268" customWidth="1"/>
    <col min="5891" max="5891" width="12.125" style="268" customWidth="1"/>
    <col min="5892" max="5892" width="8.75" style="268" hidden="1" customWidth="1"/>
    <col min="5893" max="6142" width="8.75" style="268"/>
    <col min="6143" max="6143" width="44.25" style="268" customWidth="1"/>
    <col min="6144" max="6145" width="13.25" style="268" customWidth="1"/>
    <col min="6146" max="6146" width="10.375" style="268" customWidth="1"/>
    <col min="6147" max="6147" width="12.125" style="268" customWidth="1"/>
    <col min="6148" max="6148" width="8.75" style="268" hidden="1" customWidth="1"/>
    <col min="6149" max="6398" width="8.75" style="268"/>
    <col min="6399" max="6399" width="44.25" style="268" customWidth="1"/>
    <col min="6400" max="6401" width="13.25" style="268" customWidth="1"/>
    <col min="6402" max="6402" width="10.375" style="268" customWidth="1"/>
    <col min="6403" max="6403" width="12.125" style="268" customWidth="1"/>
    <col min="6404" max="6404" width="8.75" style="268" hidden="1" customWidth="1"/>
    <col min="6405" max="6654" width="8.75" style="268"/>
    <col min="6655" max="6655" width="44.25" style="268" customWidth="1"/>
    <col min="6656" max="6657" width="13.25" style="268" customWidth="1"/>
    <col min="6658" max="6658" width="10.375" style="268" customWidth="1"/>
    <col min="6659" max="6659" width="12.125" style="268" customWidth="1"/>
    <col min="6660" max="6660" width="8.75" style="268" hidden="1" customWidth="1"/>
    <col min="6661" max="6910" width="8.75" style="268"/>
    <col min="6911" max="6911" width="44.25" style="268" customWidth="1"/>
    <col min="6912" max="6913" width="13.25" style="268" customWidth="1"/>
    <col min="6914" max="6914" width="10.375" style="268" customWidth="1"/>
    <col min="6915" max="6915" width="12.125" style="268" customWidth="1"/>
    <col min="6916" max="6916" width="8.75" style="268" hidden="1" customWidth="1"/>
    <col min="6917" max="7166" width="8.75" style="268"/>
    <col min="7167" max="7167" width="44.25" style="268" customWidth="1"/>
    <col min="7168" max="7169" width="13.25" style="268" customWidth="1"/>
    <col min="7170" max="7170" width="10.375" style="268" customWidth="1"/>
    <col min="7171" max="7171" width="12.125" style="268" customWidth="1"/>
    <col min="7172" max="7172" width="8.75" style="268" hidden="1" customWidth="1"/>
    <col min="7173" max="7422" width="8.75" style="268"/>
    <col min="7423" max="7423" width="44.25" style="268" customWidth="1"/>
    <col min="7424" max="7425" width="13.25" style="268" customWidth="1"/>
    <col min="7426" max="7426" width="10.375" style="268" customWidth="1"/>
    <col min="7427" max="7427" width="12.125" style="268" customWidth="1"/>
    <col min="7428" max="7428" width="8.75" style="268" hidden="1" customWidth="1"/>
    <col min="7429" max="7678" width="8.75" style="268"/>
    <col min="7679" max="7679" width="44.25" style="268" customWidth="1"/>
    <col min="7680" max="7681" width="13.25" style="268" customWidth="1"/>
    <col min="7682" max="7682" width="10.375" style="268" customWidth="1"/>
    <col min="7683" max="7683" width="12.125" style="268" customWidth="1"/>
    <col min="7684" max="7684" width="8.75" style="268" hidden="1" customWidth="1"/>
    <col min="7685" max="7934" width="8.75" style="268"/>
    <col min="7935" max="7935" width="44.25" style="268" customWidth="1"/>
    <col min="7936" max="7937" width="13.25" style="268" customWidth="1"/>
    <col min="7938" max="7938" width="10.375" style="268" customWidth="1"/>
    <col min="7939" max="7939" width="12.125" style="268" customWidth="1"/>
    <col min="7940" max="7940" width="8.75" style="268" hidden="1" customWidth="1"/>
    <col min="7941" max="8190" width="8.75" style="268"/>
    <col min="8191" max="8191" width="44.25" style="268" customWidth="1"/>
    <col min="8192" max="8193" width="13.25" style="268" customWidth="1"/>
    <col min="8194" max="8194" width="10.375" style="268" customWidth="1"/>
    <col min="8195" max="8195" width="12.125" style="268" customWidth="1"/>
    <col min="8196" max="8196" width="8.75" style="268" hidden="1" customWidth="1"/>
    <col min="8197" max="8446" width="8.75" style="268"/>
    <col min="8447" max="8447" width="44.25" style="268" customWidth="1"/>
    <col min="8448" max="8449" width="13.25" style="268" customWidth="1"/>
    <col min="8450" max="8450" width="10.375" style="268" customWidth="1"/>
    <col min="8451" max="8451" width="12.125" style="268" customWidth="1"/>
    <col min="8452" max="8452" width="8.75" style="268" hidden="1" customWidth="1"/>
    <col min="8453" max="8702" width="8.75" style="268"/>
    <col min="8703" max="8703" width="44.25" style="268" customWidth="1"/>
    <col min="8704" max="8705" width="13.25" style="268" customWidth="1"/>
    <col min="8706" max="8706" width="10.375" style="268" customWidth="1"/>
    <col min="8707" max="8707" width="12.125" style="268" customWidth="1"/>
    <col min="8708" max="8708" width="8.75" style="268" hidden="1" customWidth="1"/>
    <col min="8709" max="8958" width="8.75" style="268"/>
    <col min="8959" max="8959" width="44.25" style="268" customWidth="1"/>
    <col min="8960" max="8961" width="13.25" style="268" customWidth="1"/>
    <col min="8962" max="8962" width="10.375" style="268" customWidth="1"/>
    <col min="8963" max="8963" width="12.125" style="268" customWidth="1"/>
    <col min="8964" max="8964" width="8.75" style="268" hidden="1" customWidth="1"/>
    <col min="8965" max="9214" width="8.75" style="268"/>
    <col min="9215" max="9215" width="44.25" style="268" customWidth="1"/>
    <col min="9216" max="9217" width="13.25" style="268" customWidth="1"/>
    <col min="9218" max="9218" width="10.375" style="268" customWidth="1"/>
    <col min="9219" max="9219" width="12.125" style="268" customWidth="1"/>
    <col min="9220" max="9220" width="8.75" style="268" hidden="1" customWidth="1"/>
    <col min="9221" max="9470" width="8.75" style="268"/>
    <col min="9471" max="9471" width="44.25" style="268" customWidth="1"/>
    <col min="9472" max="9473" width="13.25" style="268" customWidth="1"/>
    <col min="9474" max="9474" width="10.375" style="268" customWidth="1"/>
    <col min="9475" max="9475" width="12.125" style="268" customWidth="1"/>
    <col min="9476" max="9476" width="8.75" style="268" hidden="1" customWidth="1"/>
    <col min="9477" max="9726" width="8.75" style="268"/>
    <col min="9727" max="9727" width="44.25" style="268" customWidth="1"/>
    <col min="9728" max="9729" width="13.25" style="268" customWidth="1"/>
    <col min="9730" max="9730" width="10.375" style="268" customWidth="1"/>
    <col min="9731" max="9731" width="12.125" style="268" customWidth="1"/>
    <col min="9732" max="9732" width="8.75" style="268" hidden="1" customWidth="1"/>
    <col min="9733" max="9982" width="8.75" style="268"/>
    <col min="9983" max="9983" width="44.25" style="268" customWidth="1"/>
    <col min="9984" max="9985" width="13.25" style="268" customWidth="1"/>
    <col min="9986" max="9986" width="10.375" style="268" customWidth="1"/>
    <col min="9987" max="9987" width="12.125" style="268" customWidth="1"/>
    <col min="9988" max="9988" width="8.75" style="268" hidden="1" customWidth="1"/>
    <col min="9989" max="10238" width="8.75" style="268"/>
    <col min="10239" max="10239" width="44.25" style="268" customWidth="1"/>
    <col min="10240" max="10241" width="13.25" style="268" customWidth="1"/>
    <col min="10242" max="10242" width="10.375" style="268" customWidth="1"/>
    <col min="10243" max="10243" width="12.125" style="268" customWidth="1"/>
    <col min="10244" max="10244" width="8.75" style="268" hidden="1" customWidth="1"/>
    <col min="10245" max="10494" width="8.75" style="268"/>
    <col min="10495" max="10495" width="44.25" style="268" customWidth="1"/>
    <col min="10496" max="10497" width="13.25" style="268" customWidth="1"/>
    <col min="10498" max="10498" width="10.375" style="268" customWidth="1"/>
    <col min="10499" max="10499" width="12.125" style="268" customWidth="1"/>
    <col min="10500" max="10500" width="8.75" style="268" hidden="1" customWidth="1"/>
    <col min="10501" max="10750" width="8.75" style="268"/>
    <col min="10751" max="10751" width="44.25" style="268" customWidth="1"/>
    <col min="10752" max="10753" width="13.25" style="268" customWidth="1"/>
    <col min="10754" max="10754" width="10.375" style="268" customWidth="1"/>
    <col min="10755" max="10755" width="12.125" style="268" customWidth="1"/>
    <col min="10756" max="10756" width="8.75" style="268" hidden="1" customWidth="1"/>
    <col min="10757" max="11006" width="8.75" style="268"/>
    <col min="11007" max="11007" width="44.25" style="268" customWidth="1"/>
    <col min="11008" max="11009" width="13.25" style="268" customWidth="1"/>
    <col min="11010" max="11010" width="10.375" style="268" customWidth="1"/>
    <col min="11011" max="11011" width="12.125" style="268" customWidth="1"/>
    <col min="11012" max="11012" width="8.75" style="268" hidden="1" customWidth="1"/>
    <col min="11013" max="11262" width="8.75" style="268"/>
    <col min="11263" max="11263" width="44.25" style="268" customWidth="1"/>
    <col min="11264" max="11265" width="13.25" style="268" customWidth="1"/>
    <col min="11266" max="11266" width="10.375" style="268" customWidth="1"/>
    <col min="11267" max="11267" width="12.125" style="268" customWidth="1"/>
    <col min="11268" max="11268" width="8.75" style="268" hidden="1" customWidth="1"/>
    <col min="11269" max="11518" width="8.75" style="268"/>
    <col min="11519" max="11519" width="44.25" style="268" customWidth="1"/>
    <col min="11520" max="11521" width="13.25" style="268" customWidth="1"/>
    <col min="11522" max="11522" width="10.375" style="268" customWidth="1"/>
    <col min="11523" max="11523" width="12.125" style="268" customWidth="1"/>
    <col min="11524" max="11524" width="8.75" style="268" hidden="1" customWidth="1"/>
    <col min="11525" max="11774" width="8.75" style="268"/>
    <col min="11775" max="11775" width="44.25" style="268" customWidth="1"/>
    <col min="11776" max="11777" width="13.25" style="268" customWidth="1"/>
    <col min="11778" max="11778" width="10.375" style="268" customWidth="1"/>
    <col min="11779" max="11779" width="12.125" style="268" customWidth="1"/>
    <col min="11780" max="11780" width="8.75" style="268" hidden="1" customWidth="1"/>
    <col min="11781" max="12030" width="8.75" style="268"/>
    <col min="12031" max="12031" width="44.25" style="268" customWidth="1"/>
    <col min="12032" max="12033" width="13.25" style="268" customWidth="1"/>
    <col min="12034" max="12034" width="10.375" style="268" customWidth="1"/>
    <col min="12035" max="12035" width="12.125" style="268" customWidth="1"/>
    <col min="12036" max="12036" width="8.75" style="268" hidden="1" customWidth="1"/>
    <col min="12037" max="12286" width="8.75" style="268"/>
    <col min="12287" max="12287" width="44.25" style="268" customWidth="1"/>
    <col min="12288" max="12289" width="13.25" style="268" customWidth="1"/>
    <col min="12290" max="12290" width="10.375" style="268" customWidth="1"/>
    <col min="12291" max="12291" width="12.125" style="268" customWidth="1"/>
    <col min="12292" max="12292" width="8.75" style="268" hidden="1" customWidth="1"/>
    <col min="12293" max="12542" width="8.75" style="268"/>
    <col min="12543" max="12543" width="44.25" style="268" customWidth="1"/>
    <col min="12544" max="12545" width="13.25" style="268" customWidth="1"/>
    <col min="12546" max="12546" width="10.375" style="268" customWidth="1"/>
    <col min="12547" max="12547" width="12.125" style="268" customWidth="1"/>
    <col min="12548" max="12548" width="8.75" style="268" hidden="1" customWidth="1"/>
    <col min="12549" max="12798" width="8.75" style="268"/>
    <col min="12799" max="12799" width="44.25" style="268" customWidth="1"/>
    <col min="12800" max="12801" width="13.25" style="268" customWidth="1"/>
    <col min="12802" max="12802" width="10.375" style="268" customWidth="1"/>
    <col min="12803" max="12803" width="12.125" style="268" customWidth="1"/>
    <col min="12804" max="12804" width="8.75" style="268" hidden="1" customWidth="1"/>
    <col min="12805" max="13054" width="8.75" style="268"/>
    <col min="13055" max="13055" width="44.25" style="268" customWidth="1"/>
    <col min="13056" max="13057" width="13.25" style="268" customWidth="1"/>
    <col min="13058" max="13058" width="10.375" style="268" customWidth="1"/>
    <col min="13059" max="13059" width="12.125" style="268" customWidth="1"/>
    <col min="13060" max="13060" width="8.75" style="268" hidden="1" customWidth="1"/>
    <col min="13061" max="13310" width="8.75" style="268"/>
    <col min="13311" max="13311" width="44.25" style="268" customWidth="1"/>
    <col min="13312" max="13313" width="13.25" style="268" customWidth="1"/>
    <col min="13314" max="13314" width="10.375" style="268" customWidth="1"/>
    <col min="13315" max="13315" width="12.125" style="268" customWidth="1"/>
    <col min="13316" max="13316" width="8.75" style="268" hidden="1" customWidth="1"/>
    <col min="13317" max="13566" width="8.75" style="268"/>
    <col min="13567" max="13567" width="44.25" style="268" customWidth="1"/>
    <col min="13568" max="13569" width="13.25" style="268" customWidth="1"/>
    <col min="13570" max="13570" width="10.375" style="268" customWidth="1"/>
    <col min="13571" max="13571" width="12.125" style="268" customWidth="1"/>
    <col min="13572" max="13572" width="8.75" style="268" hidden="1" customWidth="1"/>
    <col min="13573" max="13822" width="8.75" style="268"/>
    <col min="13823" max="13823" width="44.25" style="268" customWidth="1"/>
    <col min="13824" max="13825" width="13.25" style="268" customWidth="1"/>
    <col min="13826" max="13826" width="10.375" style="268" customWidth="1"/>
    <col min="13827" max="13827" width="12.125" style="268" customWidth="1"/>
    <col min="13828" max="13828" width="8.75" style="268" hidden="1" customWidth="1"/>
    <col min="13829" max="14078" width="8.75" style="268"/>
    <col min="14079" max="14079" width="44.25" style="268" customWidth="1"/>
    <col min="14080" max="14081" width="13.25" style="268" customWidth="1"/>
    <col min="14082" max="14082" width="10.375" style="268" customWidth="1"/>
    <col min="14083" max="14083" width="12.125" style="268" customWidth="1"/>
    <col min="14084" max="14084" width="8.75" style="268" hidden="1" customWidth="1"/>
    <col min="14085" max="14334" width="8.75" style="268"/>
    <col min="14335" max="14335" width="44.25" style="268" customWidth="1"/>
    <col min="14336" max="14337" width="13.25" style="268" customWidth="1"/>
    <col min="14338" max="14338" width="10.375" style="268" customWidth="1"/>
    <col min="14339" max="14339" width="12.125" style="268" customWidth="1"/>
    <col min="14340" max="14340" width="8.75" style="268" hidden="1" customWidth="1"/>
    <col min="14341" max="14590" width="8.75" style="268"/>
    <col min="14591" max="14591" width="44.25" style="268" customWidth="1"/>
    <col min="14592" max="14593" width="13.25" style="268" customWidth="1"/>
    <col min="14594" max="14594" width="10.375" style="268" customWidth="1"/>
    <col min="14595" max="14595" width="12.125" style="268" customWidth="1"/>
    <col min="14596" max="14596" width="8.75" style="268" hidden="1" customWidth="1"/>
    <col min="14597" max="14846" width="8.75" style="268"/>
    <col min="14847" max="14847" width="44.25" style="268" customWidth="1"/>
    <col min="14848" max="14849" width="13.25" style="268" customWidth="1"/>
    <col min="14850" max="14850" width="10.375" style="268" customWidth="1"/>
    <col min="14851" max="14851" width="12.125" style="268" customWidth="1"/>
    <col min="14852" max="14852" width="8.75" style="268" hidden="1" customWidth="1"/>
    <col min="14853" max="15102" width="8.75" style="268"/>
    <col min="15103" max="15103" width="44.25" style="268" customWidth="1"/>
    <col min="15104" max="15105" width="13.25" style="268" customWidth="1"/>
    <col min="15106" max="15106" width="10.375" style="268" customWidth="1"/>
    <col min="15107" max="15107" width="12.125" style="268" customWidth="1"/>
    <col min="15108" max="15108" width="8.75" style="268" hidden="1" customWidth="1"/>
    <col min="15109" max="15358" width="8.75" style="268"/>
    <col min="15359" max="15359" width="44.25" style="268" customWidth="1"/>
    <col min="15360" max="15361" width="13.25" style="268" customWidth="1"/>
    <col min="15362" max="15362" width="10.375" style="268" customWidth="1"/>
    <col min="15363" max="15363" width="12.125" style="268" customWidth="1"/>
    <col min="15364" max="15364" width="8.75" style="268" hidden="1" customWidth="1"/>
    <col min="15365" max="15614" width="8.75" style="268"/>
    <col min="15615" max="15615" width="44.25" style="268" customWidth="1"/>
    <col min="15616" max="15617" width="13.25" style="268" customWidth="1"/>
    <col min="15618" max="15618" width="10.375" style="268" customWidth="1"/>
    <col min="15619" max="15619" width="12.125" style="268" customWidth="1"/>
    <col min="15620" max="15620" width="8.75" style="268" hidden="1" customWidth="1"/>
    <col min="15621" max="15870" width="8.75" style="268"/>
    <col min="15871" max="15871" width="44.25" style="268" customWidth="1"/>
    <col min="15872" max="15873" width="13.25" style="268" customWidth="1"/>
    <col min="15874" max="15874" width="10.375" style="268" customWidth="1"/>
    <col min="15875" max="15875" width="12.125" style="268" customWidth="1"/>
    <col min="15876" max="15876" width="8.75" style="268" hidden="1" customWidth="1"/>
    <col min="15877" max="16126" width="8.75" style="268"/>
    <col min="16127" max="16127" width="44.25" style="268" customWidth="1"/>
    <col min="16128" max="16129" width="13.25" style="268" customWidth="1"/>
    <col min="16130" max="16130" width="10.375" style="268" customWidth="1"/>
    <col min="16131" max="16131" width="12.125" style="268" customWidth="1"/>
    <col min="16132" max="16132" width="8.75" style="268" hidden="1" customWidth="1"/>
    <col min="16133" max="16384" width="8.75" style="268"/>
  </cols>
  <sheetData>
    <row r="1" customHeight="1" spans="1:1">
      <c r="A1" s="269" t="s">
        <v>1395</v>
      </c>
    </row>
    <row r="2" ht="24" customHeight="1" spans="1:5">
      <c r="A2" s="270" t="s">
        <v>1396</v>
      </c>
      <c r="B2" s="270"/>
      <c r="C2" s="270"/>
      <c r="D2" s="270"/>
      <c r="E2" s="270"/>
    </row>
    <row r="3" ht="16.5" customHeight="1" spans="1:5">
      <c r="A3" s="271"/>
      <c r="E3" s="272" t="s">
        <v>54</v>
      </c>
    </row>
    <row r="4" s="265" customFormat="1" ht="39.75" customHeight="1" spans="1:5">
      <c r="A4" s="254" t="s">
        <v>55</v>
      </c>
      <c r="B4" s="256" t="s">
        <v>56</v>
      </c>
      <c r="C4" s="255" t="s">
        <v>57</v>
      </c>
      <c r="D4" s="256" t="s">
        <v>58</v>
      </c>
      <c r="E4" s="256" t="s">
        <v>59</v>
      </c>
    </row>
    <row r="5" customFormat="1" customHeight="1" spans="1:5">
      <c r="A5" s="273" t="s">
        <v>1397</v>
      </c>
      <c r="B5" s="116"/>
      <c r="C5" s="274"/>
      <c r="D5" s="274"/>
      <c r="E5" s="274"/>
    </row>
    <row r="6" customFormat="1" customHeight="1" spans="1:5">
      <c r="A6" s="275" t="s">
        <v>1398</v>
      </c>
      <c r="B6" s="116"/>
      <c r="C6" s="274"/>
      <c r="D6" s="274"/>
      <c r="E6" s="274"/>
    </row>
    <row r="7" s="265" customFormat="1" ht="20.1" customHeight="1" spans="1:5">
      <c r="A7" s="240" t="s">
        <v>1399</v>
      </c>
      <c r="B7" s="258"/>
      <c r="C7" s="258"/>
      <c r="D7" s="259"/>
      <c r="E7" s="259"/>
    </row>
    <row r="8" s="265" customFormat="1" ht="20.1" customHeight="1" spans="1:5">
      <c r="A8" s="276" t="s">
        <v>1400</v>
      </c>
      <c r="B8" s="258"/>
      <c r="C8" s="258"/>
      <c r="D8" s="259"/>
      <c r="E8" s="259"/>
    </row>
    <row r="9" s="265" customFormat="1" ht="20.1" customHeight="1" spans="1:5">
      <c r="A9" s="276" t="s">
        <v>1401</v>
      </c>
      <c r="B9" s="258"/>
      <c r="C9" s="258"/>
      <c r="D9" s="259"/>
      <c r="E9" s="259"/>
    </row>
    <row r="10" s="265" customFormat="1" ht="20.1" customHeight="1" spans="1:5">
      <c r="A10" s="276" t="s">
        <v>1402</v>
      </c>
      <c r="B10" s="258"/>
      <c r="C10" s="258"/>
      <c r="D10" s="259"/>
      <c r="E10" s="259"/>
    </row>
    <row r="11" s="265" customFormat="1" ht="20.1" customHeight="1" spans="1:5">
      <c r="A11" s="276" t="s">
        <v>1403</v>
      </c>
      <c r="B11" s="258"/>
      <c r="C11" s="258"/>
      <c r="D11" s="259"/>
      <c r="E11" s="259"/>
    </row>
    <row r="12" s="265" customFormat="1" ht="20.1" customHeight="1" spans="1:5">
      <c r="A12" s="276" t="s">
        <v>1404</v>
      </c>
      <c r="B12" s="258"/>
      <c r="C12" s="258"/>
      <c r="D12" s="259"/>
      <c r="E12" s="259"/>
    </row>
    <row r="13" s="265" customFormat="1" ht="20.1" customHeight="1" spans="1:5">
      <c r="A13" s="276" t="s">
        <v>1405</v>
      </c>
      <c r="B13" s="258"/>
      <c r="C13" s="258"/>
      <c r="D13" s="259"/>
      <c r="E13" s="259"/>
    </row>
    <row r="14" s="265" customFormat="1" ht="20.1" customHeight="1" spans="1:5">
      <c r="A14" s="240" t="s">
        <v>1406</v>
      </c>
      <c r="B14" s="258"/>
      <c r="C14" s="258"/>
      <c r="D14" s="259"/>
      <c r="E14" s="259"/>
    </row>
    <row r="15" s="265" customFormat="1" ht="20.1" customHeight="1" spans="1:5">
      <c r="A15" s="240" t="s">
        <v>1407</v>
      </c>
      <c r="B15" s="258"/>
      <c r="C15" s="258"/>
      <c r="D15" s="259"/>
      <c r="E15" s="259"/>
    </row>
    <row r="16" s="265" customFormat="1" ht="20.1" customHeight="1" spans="1:5">
      <c r="A16" s="240" t="s">
        <v>1408</v>
      </c>
      <c r="B16" s="258"/>
      <c r="C16" s="258"/>
      <c r="D16" s="259"/>
      <c r="E16" s="259"/>
    </row>
    <row r="17" s="265" customFormat="1" ht="20.1" customHeight="1" spans="1:5">
      <c r="A17" s="240" t="s">
        <v>1409</v>
      </c>
      <c r="B17" s="258"/>
      <c r="C17" s="258"/>
      <c r="D17" s="259"/>
      <c r="E17" s="259"/>
    </row>
    <row r="18" s="265" customFormat="1" ht="20.1" customHeight="1" spans="1:5">
      <c r="A18" s="240" t="s">
        <v>1410</v>
      </c>
      <c r="B18" s="258"/>
      <c r="C18" s="258"/>
      <c r="D18" s="259"/>
      <c r="E18" s="259"/>
    </row>
    <row r="19" s="265" customFormat="1" ht="20.1" customHeight="1" spans="1:5">
      <c r="A19" s="240" t="s">
        <v>1411</v>
      </c>
      <c r="B19" s="258"/>
      <c r="C19" s="258"/>
      <c r="D19" s="259"/>
      <c r="E19" s="259"/>
    </row>
    <row r="20" s="265" customFormat="1" ht="20.1" customHeight="1" spans="1:5">
      <c r="A20" s="240" t="s">
        <v>1412</v>
      </c>
      <c r="B20" s="258"/>
      <c r="C20" s="258"/>
      <c r="D20" s="259"/>
      <c r="E20" s="259"/>
    </row>
    <row r="21" s="265" customFormat="1" ht="20.1" customHeight="1" spans="1:5">
      <c r="A21" s="240" t="s">
        <v>1413</v>
      </c>
      <c r="B21" s="258"/>
      <c r="C21" s="258"/>
      <c r="D21" s="259"/>
      <c r="E21" s="259"/>
    </row>
    <row r="22" s="265" customFormat="1" ht="20.1" customHeight="1" spans="1:5">
      <c r="A22" s="240" t="s">
        <v>1414</v>
      </c>
      <c r="B22" s="258"/>
      <c r="C22" s="258"/>
      <c r="D22" s="259"/>
      <c r="E22" s="259"/>
    </row>
    <row r="23" s="265" customFormat="1" ht="20.1" customHeight="1" spans="1:5">
      <c r="A23" s="240" t="s">
        <v>1415</v>
      </c>
      <c r="B23" s="258"/>
      <c r="C23" s="258"/>
      <c r="D23" s="259"/>
      <c r="E23" s="259"/>
    </row>
    <row r="24" s="265" customFormat="1" ht="20.1" customHeight="1" spans="1:5">
      <c r="A24" s="240" t="s">
        <v>1416</v>
      </c>
      <c r="B24" s="258"/>
      <c r="C24" s="258"/>
      <c r="D24" s="259"/>
      <c r="E24" s="259"/>
    </row>
    <row r="25" s="266" customFormat="1" ht="20.1" customHeight="1" spans="1:5">
      <c r="A25" s="241" t="s">
        <v>1417</v>
      </c>
      <c r="B25" s="261"/>
      <c r="C25" s="261"/>
      <c r="D25" s="262"/>
      <c r="E25" s="262"/>
    </row>
    <row r="26" s="266" customFormat="1" ht="20.1" customHeight="1" spans="1:5">
      <c r="A26" s="242" t="s">
        <v>1418</v>
      </c>
      <c r="B26" s="261"/>
      <c r="C26" s="261"/>
      <c r="D26" s="262"/>
      <c r="E26" s="262"/>
    </row>
    <row r="27" s="266" customFormat="1" ht="20.1" customHeight="1" spans="1:5">
      <c r="A27" s="242" t="s">
        <v>1419</v>
      </c>
      <c r="B27" s="261"/>
      <c r="C27" s="261"/>
      <c r="D27" s="262"/>
      <c r="E27" s="262"/>
    </row>
    <row r="28" s="265" customFormat="1" ht="20.1" customHeight="1" spans="1:5">
      <c r="A28" s="240" t="s">
        <v>87</v>
      </c>
      <c r="B28" s="258"/>
      <c r="C28" s="258"/>
      <c r="D28" s="259"/>
      <c r="E28" s="259"/>
    </row>
    <row r="29" s="265" customFormat="1" ht="20.1" customHeight="1" spans="1:5">
      <c r="A29" s="240" t="s">
        <v>1420</v>
      </c>
      <c r="B29" s="258"/>
      <c r="C29" s="258"/>
      <c r="D29" s="259"/>
      <c r="E29" s="259"/>
    </row>
    <row r="30" s="265" customFormat="1" ht="20.1" customHeight="1" spans="1:5">
      <c r="A30" s="240" t="s">
        <v>1421</v>
      </c>
      <c r="B30" s="258"/>
      <c r="C30" s="258"/>
      <c r="D30" s="259"/>
      <c r="E30" s="259"/>
    </row>
    <row r="31" s="265" customFormat="1" ht="20.1" customHeight="1" spans="1:5">
      <c r="A31" s="240" t="s">
        <v>94</v>
      </c>
      <c r="B31" s="258"/>
      <c r="C31" s="258"/>
      <c r="D31" s="259"/>
      <c r="E31" s="259"/>
    </row>
    <row r="32" s="266" customFormat="1" ht="20.1" customHeight="1" spans="1:5">
      <c r="A32" s="241" t="s">
        <v>96</v>
      </c>
      <c r="B32" s="261"/>
      <c r="C32" s="261"/>
      <c r="D32" s="262"/>
      <c r="E32" s="262"/>
    </row>
    <row r="33" s="265" customFormat="1" customHeight="1" spans="1:5">
      <c r="A33" s="277"/>
      <c r="B33" s="277"/>
      <c r="C33" s="277"/>
      <c r="D33" s="277"/>
      <c r="E33" s="277"/>
    </row>
    <row r="34" s="265" customFormat="1" customHeight="1" spans="1:5">
      <c r="A34" s="278"/>
      <c r="B34" s="278"/>
      <c r="C34" s="278"/>
      <c r="D34" s="278"/>
      <c r="E34" s="278"/>
    </row>
    <row r="35" s="265" customFormat="1" customHeight="1" spans="1:5">
      <c r="A35" s="278"/>
      <c r="B35" s="278"/>
      <c r="C35" s="278"/>
      <c r="D35" s="278"/>
      <c r="E35" s="278"/>
    </row>
    <row r="36" s="265" customFormat="1" customHeight="1" spans="1:5">
      <c r="A36" s="245"/>
      <c r="B36" s="245"/>
      <c r="C36" s="245"/>
      <c r="D36" s="245"/>
      <c r="E36" s="245"/>
    </row>
    <row r="37" customHeight="1" spans="1:5">
      <c r="A37" s="278"/>
      <c r="B37" s="278"/>
      <c r="C37" s="278"/>
      <c r="D37" s="278"/>
      <c r="E37" s="278"/>
    </row>
    <row r="38" ht="33.75" customHeight="1" spans="1:5">
      <c r="A38" s="278"/>
      <c r="B38" s="278"/>
      <c r="C38" s="278"/>
      <c r="D38" s="278"/>
      <c r="E38" s="278"/>
    </row>
    <row r="39" ht="33.75" customHeight="1" spans="1:5">
      <c r="A39" s="278"/>
      <c r="B39" s="278"/>
      <c r="C39" s="278"/>
      <c r="D39" s="278"/>
      <c r="E39" s="278"/>
    </row>
  </sheetData>
  <mergeCells count="8">
    <mergeCell ref="A2:E2"/>
    <mergeCell ref="A33:E33"/>
    <mergeCell ref="A34:E34"/>
    <mergeCell ref="A35:E35"/>
    <mergeCell ref="A36:E36"/>
    <mergeCell ref="A37:E37"/>
    <mergeCell ref="A38:E38"/>
    <mergeCell ref="A39:E39"/>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K9" sqref="K9"/>
    </sheetView>
  </sheetViews>
  <sheetFormatPr defaultColWidth="8.75" defaultRowHeight="14.25" outlineLevelCol="4"/>
  <cols>
    <col min="1" max="1" width="46.625" style="246" customWidth="1"/>
    <col min="2" max="2" width="10.625" style="246" customWidth="1"/>
    <col min="3" max="3" width="10.875" style="246" customWidth="1"/>
    <col min="4" max="5" width="9.875" style="246" customWidth="1"/>
    <col min="6" max="16" width="9" style="246" customWidth="1"/>
    <col min="17" max="249" width="8.75" style="246"/>
    <col min="250" max="250" width="62.75" style="246" customWidth="1"/>
    <col min="251" max="252" width="13.25" style="246" customWidth="1"/>
    <col min="253" max="253" width="10.5" style="246" customWidth="1"/>
    <col min="254" max="254" width="12.25" style="246" customWidth="1"/>
    <col min="255" max="255" width="8.75" style="246" hidden="1" customWidth="1"/>
    <col min="256" max="272" width="9" style="246" customWidth="1"/>
    <col min="273" max="505" width="8.75" style="246"/>
    <col min="506" max="506" width="62.75" style="246" customWidth="1"/>
    <col min="507" max="508" width="13.25" style="246" customWidth="1"/>
    <col min="509" max="509" width="10.5" style="246" customWidth="1"/>
    <col min="510" max="510" width="12.25" style="246" customWidth="1"/>
    <col min="511" max="511" width="8.75" style="246" hidden="1" customWidth="1"/>
    <col min="512" max="528" width="9" style="246" customWidth="1"/>
    <col min="529" max="761" width="8.75" style="246"/>
    <col min="762" max="762" width="62.75" style="246" customWidth="1"/>
    <col min="763" max="764" width="13.25" style="246" customWidth="1"/>
    <col min="765" max="765" width="10.5" style="246" customWidth="1"/>
    <col min="766" max="766" width="12.25" style="246" customWidth="1"/>
    <col min="767" max="767" width="8.75" style="246" hidden="1" customWidth="1"/>
    <col min="768" max="784" width="9" style="246" customWidth="1"/>
    <col min="785" max="1017" width="8.75" style="246"/>
    <col min="1018" max="1018" width="62.75" style="246" customWidth="1"/>
    <col min="1019" max="1020" width="13.25" style="246" customWidth="1"/>
    <col min="1021" max="1021" width="10.5" style="246" customWidth="1"/>
    <col min="1022" max="1022" width="12.25" style="246" customWidth="1"/>
    <col min="1023" max="1023" width="8.75" style="246" hidden="1" customWidth="1"/>
    <col min="1024" max="1040" width="9" style="246" customWidth="1"/>
    <col min="1041" max="1273" width="8.75" style="246"/>
    <col min="1274" max="1274" width="62.75" style="246" customWidth="1"/>
    <col min="1275" max="1276" width="13.25" style="246" customWidth="1"/>
    <col min="1277" max="1277" width="10.5" style="246" customWidth="1"/>
    <col min="1278" max="1278" width="12.25" style="246" customWidth="1"/>
    <col min="1279" max="1279" width="8.75" style="246" hidden="1" customWidth="1"/>
    <col min="1280" max="1296" width="9" style="246" customWidth="1"/>
    <col min="1297" max="1529" width="8.75" style="246"/>
    <col min="1530" max="1530" width="62.75" style="246" customWidth="1"/>
    <col min="1531" max="1532" width="13.25" style="246" customWidth="1"/>
    <col min="1533" max="1533" width="10.5" style="246" customWidth="1"/>
    <col min="1534" max="1534" width="12.25" style="246" customWidth="1"/>
    <col min="1535" max="1535" width="8.75" style="246" hidden="1" customWidth="1"/>
    <col min="1536" max="1552" width="9" style="246" customWidth="1"/>
    <col min="1553" max="1785" width="8.75" style="246"/>
    <col min="1786" max="1786" width="62.75" style="246" customWidth="1"/>
    <col min="1787" max="1788" width="13.25" style="246" customWidth="1"/>
    <col min="1789" max="1789" width="10.5" style="246" customWidth="1"/>
    <col min="1790" max="1790" width="12.25" style="246" customWidth="1"/>
    <col min="1791" max="1791" width="8.75" style="246" hidden="1" customWidth="1"/>
    <col min="1792" max="1808" width="9" style="246" customWidth="1"/>
    <col min="1809" max="2041" width="8.75" style="246"/>
    <col min="2042" max="2042" width="62.75" style="246" customWidth="1"/>
    <col min="2043" max="2044" width="13.25" style="246" customWidth="1"/>
    <col min="2045" max="2045" width="10.5" style="246" customWidth="1"/>
    <col min="2046" max="2046" width="12.25" style="246" customWidth="1"/>
    <col min="2047" max="2047" width="8.75" style="246" hidden="1" customWidth="1"/>
    <col min="2048" max="2064" width="9" style="246" customWidth="1"/>
    <col min="2065" max="2297" width="8.75" style="246"/>
    <col min="2298" max="2298" width="62.75" style="246" customWidth="1"/>
    <col min="2299" max="2300" width="13.25" style="246" customWidth="1"/>
    <col min="2301" max="2301" width="10.5" style="246" customWidth="1"/>
    <col min="2302" max="2302" width="12.25" style="246" customWidth="1"/>
    <col min="2303" max="2303" width="8.75" style="246" hidden="1" customWidth="1"/>
    <col min="2304" max="2320" width="9" style="246" customWidth="1"/>
    <col min="2321" max="2553" width="8.75" style="246"/>
    <col min="2554" max="2554" width="62.75" style="246" customWidth="1"/>
    <col min="2555" max="2556" width="13.25" style="246" customWidth="1"/>
    <col min="2557" max="2557" width="10.5" style="246" customWidth="1"/>
    <col min="2558" max="2558" width="12.25" style="246" customWidth="1"/>
    <col min="2559" max="2559" width="8.75" style="246" hidden="1" customWidth="1"/>
    <col min="2560" max="2576" width="9" style="246" customWidth="1"/>
    <col min="2577" max="2809" width="8.75" style="246"/>
    <col min="2810" max="2810" width="62.75" style="246" customWidth="1"/>
    <col min="2811" max="2812" width="13.25" style="246" customWidth="1"/>
    <col min="2813" max="2813" width="10.5" style="246" customWidth="1"/>
    <col min="2814" max="2814" width="12.25" style="246" customWidth="1"/>
    <col min="2815" max="2815" width="8.75" style="246" hidden="1" customWidth="1"/>
    <col min="2816" max="2832" width="9" style="246" customWidth="1"/>
    <col min="2833" max="3065" width="8.75" style="246"/>
    <col min="3066" max="3066" width="62.75" style="246" customWidth="1"/>
    <col min="3067" max="3068" width="13.25" style="246" customWidth="1"/>
    <col min="3069" max="3069" width="10.5" style="246" customWidth="1"/>
    <col min="3070" max="3070" width="12.25" style="246" customWidth="1"/>
    <col min="3071" max="3071" width="8.75" style="246" hidden="1" customWidth="1"/>
    <col min="3072" max="3088" width="9" style="246" customWidth="1"/>
    <col min="3089" max="3321" width="8.75" style="246"/>
    <col min="3322" max="3322" width="62.75" style="246" customWidth="1"/>
    <col min="3323" max="3324" width="13.25" style="246" customWidth="1"/>
    <col min="3325" max="3325" width="10.5" style="246" customWidth="1"/>
    <col min="3326" max="3326" width="12.25" style="246" customWidth="1"/>
    <col min="3327" max="3327" width="8.75" style="246" hidden="1" customWidth="1"/>
    <col min="3328" max="3344" width="9" style="246" customWidth="1"/>
    <col min="3345" max="3577" width="8.75" style="246"/>
    <col min="3578" max="3578" width="62.75" style="246" customWidth="1"/>
    <col min="3579" max="3580" width="13.25" style="246" customWidth="1"/>
    <col min="3581" max="3581" width="10.5" style="246" customWidth="1"/>
    <col min="3582" max="3582" width="12.25" style="246" customWidth="1"/>
    <col min="3583" max="3583" width="8.75" style="246" hidden="1" customWidth="1"/>
    <col min="3584" max="3600" width="9" style="246" customWidth="1"/>
    <col min="3601" max="3833" width="8.75" style="246"/>
    <col min="3834" max="3834" width="62.75" style="246" customWidth="1"/>
    <col min="3835" max="3836" width="13.25" style="246" customWidth="1"/>
    <col min="3837" max="3837" width="10.5" style="246" customWidth="1"/>
    <col min="3838" max="3838" width="12.25" style="246" customWidth="1"/>
    <col min="3839" max="3839" width="8.75" style="246" hidden="1" customWidth="1"/>
    <col min="3840" max="3856" width="9" style="246" customWidth="1"/>
    <col min="3857" max="4089" width="8.75" style="246"/>
    <col min="4090" max="4090" width="62.75" style="246" customWidth="1"/>
    <col min="4091" max="4092" width="13.25" style="246" customWidth="1"/>
    <col min="4093" max="4093" width="10.5" style="246" customWidth="1"/>
    <col min="4094" max="4094" width="12.25" style="246" customWidth="1"/>
    <col min="4095" max="4095" width="8.75" style="246" hidden="1" customWidth="1"/>
    <col min="4096" max="4112" width="9" style="246" customWidth="1"/>
    <col min="4113" max="4345" width="8.75" style="246"/>
    <col min="4346" max="4346" width="62.75" style="246" customWidth="1"/>
    <col min="4347" max="4348" width="13.25" style="246" customWidth="1"/>
    <col min="4349" max="4349" width="10.5" style="246" customWidth="1"/>
    <col min="4350" max="4350" width="12.25" style="246" customWidth="1"/>
    <col min="4351" max="4351" width="8.75" style="246" hidden="1" customWidth="1"/>
    <col min="4352" max="4368" width="9" style="246" customWidth="1"/>
    <col min="4369" max="4601" width="8.75" style="246"/>
    <col min="4602" max="4602" width="62.75" style="246" customWidth="1"/>
    <col min="4603" max="4604" width="13.25" style="246" customWidth="1"/>
    <col min="4605" max="4605" width="10.5" style="246" customWidth="1"/>
    <col min="4606" max="4606" width="12.25" style="246" customWidth="1"/>
    <col min="4607" max="4607" width="8.75" style="246" hidden="1" customWidth="1"/>
    <col min="4608" max="4624" width="9" style="246" customWidth="1"/>
    <col min="4625" max="4857" width="8.75" style="246"/>
    <col min="4858" max="4858" width="62.75" style="246" customWidth="1"/>
    <col min="4859" max="4860" width="13.25" style="246" customWidth="1"/>
    <col min="4861" max="4861" width="10.5" style="246" customWidth="1"/>
    <col min="4862" max="4862" width="12.25" style="246" customWidth="1"/>
    <col min="4863" max="4863" width="8.75" style="246" hidden="1" customWidth="1"/>
    <col min="4864" max="4880" width="9" style="246" customWidth="1"/>
    <col min="4881" max="5113" width="8.75" style="246"/>
    <col min="5114" max="5114" width="62.75" style="246" customWidth="1"/>
    <col min="5115" max="5116" width="13.25" style="246" customWidth="1"/>
    <col min="5117" max="5117" width="10.5" style="246" customWidth="1"/>
    <col min="5118" max="5118" width="12.25" style="246" customWidth="1"/>
    <col min="5119" max="5119" width="8.75" style="246" hidden="1" customWidth="1"/>
    <col min="5120" max="5136" width="9" style="246" customWidth="1"/>
    <col min="5137" max="5369" width="8.75" style="246"/>
    <col min="5370" max="5370" width="62.75" style="246" customWidth="1"/>
    <col min="5371" max="5372" width="13.25" style="246" customWidth="1"/>
    <col min="5373" max="5373" width="10.5" style="246" customWidth="1"/>
    <col min="5374" max="5374" width="12.25" style="246" customWidth="1"/>
    <col min="5375" max="5375" width="8.75" style="246" hidden="1" customWidth="1"/>
    <col min="5376" max="5392" width="9" style="246" customWidth="1"/>
    <col min="5393" max="5625" width="8.75" style="246"/>
    <col min="5626" max="5626" width="62.75" style="246" customWidth="1"/>
    <col min="5627" max="5628" width="13.25" style="246" customWidth="1"/>
    <col min="5629" max="5629" width="10.5" style="246" customWidth="1"/>
    <col min="5630" max="5630" width="12.25" style="246" customWidth="1"/>
    <col min="5631" max="5631" width="8.75" style="246" hidden="1" customWidth="1"/>
    <col min="5632" max="5648" width="9" style="246" customWidth="1"/>
    <col min="5649" max="5881" width="8.75" style="246"/>
    <col min="5882" max="5882" width="62.75" style="246" customWidth="1"/>
    <col min="5883" max="5884" width="13.25" style="246" customWidth="1"/>
    <col min="5885" max="5885" width="10.5" style="246" customWidth="1"/>
    <col min="5886" max="5886" width="12.25" style="246" customWidth="1"/>
    <col min="5887" max="5887" width="8.75" style="246" hidden="1" customWidth="1"/>
    <col min="5888" max="5904" width="9" style="246" customWidth="1"/>
    <col min="5905" max="6137" width="8.75" style="246"/>
    <col min="6138" max="6138" width="62.75" style="246" customWidth="1"/>
    <col min="6139" max="6140" width="13.25" style="246" customWidth="1"/>
    <col min="6141" max="6141" width="10.5" style="246" customWidth="1"/>
    <col min="6142" max="6142" width="12.25" style="246" customWidth="1"/>
    <col min="6143" max="6143" width="8.75" style="246" hidden="1" customWidth="1"/>
    <col min="6144" max="6160" width="9" style="246" customWidth="1"/>
    <col min="6161" max="6393" width="8.75" style="246"/>
    <col min="6394" max="6394" width="62.75" style="246" customWidth="1"/>
    <col min="6395" max="6396" width="13.25" style="246" customWidth="1"/>
    <col min="6397" max="6397" width="10.5" style="246" customWidth="1"/>
    <col min="6398" max="6398" width="12.25" style="246" customWidth="1"/>
    <col min="6399" max="6399" width="8.75" style="246" hidden="1" customWidth="1"/>
    <col min="6400" max="6416" width="9" style="246" customWidth="1"/>
    <col min="6417" max="6649" width="8.75" style="246"/>
    <col min="6650" max="6650" width="62.75" style="246" customWidth="1"/>
    <col min="6651" max="6652" width="13.25" style="246" customWidth="1"/>
    <col min="6653" max="6653" width="10.5" style="246" customWidth="1"/>
    <col min="6654" max="6654" width="12.25" style="246" customWidth="1"/>
    <col min="6655" max="6655" width="8.75" style="246" hidden="1" customWidth="1"/>
    <col min="6656" max="6672" width="9" style="246" customWidth="1"/>
    <col min="6673" max="6905" width="8.75" style="246"/>
    <col min="6906" max="6906" width="62.75" style="246" customWidth="1"/>
    <col min="6907" max="6908" width="13.25" style="246" customWidth="1"/>
    <col min="6909" max="6909" width="10.5" style="246" customWidth="1"/>
    <col min="6910" max="6910" width="12.25" style="246" customWidth="1"/>
    <col min="6911" max="6911" width="8.75" style="246" hidden="1" customWidth="1"/>
    <col min="6912" max="6928" width="9" style="246" customWidth="1"/>
    <col min="6929" max="7161" width="8.75" style="246"/>
    <col min="7162" max="7162" width="62.75" style="246" customWidth="1"/>
    <col min="7163" max="7164" width="13.25" style="246" customWidth="1"/>
    <col min="7165" max="7165" width="10.5" style="246" customWidth="1"/>
    <col min="7166" max="7166" width="12.25" style="246" customWidth="1"/>
    <col min="7167" max="7167" width="8.75" style="246" hidden="1" customWidth="1"/>
    <col min="7168" max="7184" width="9" style="246" customWidth="1"/>
    <col min="7185" max="7417" width="8.75" style="246"/>
    <col min="7418" max="7418" width="62.75" style="246" customWidth="1"/>
    <col min="7419" max="7420" width="13.25" style="246" customWidth="1"/>
    <col min="7421" max="7421" width="10.5" style="246" customWidth="1"/>
    <col min="7422" max="7422" width="12.25" style="246" customWidth="1"/>
    <col min="7423" max="7423" width="8.75" style="246" hidden="1" customWidth="1"/>
    <col min="7424" max="7440" width="9" style="246" customWidth="1"/>
    <col min="7441" max="7673" width="8.75" style="246"/>
    <col min="7674" max="7674" width="62.75" style="246" customWidth="1"/>
    <col min="7675" max="7676" width="13.25" style="246" customWidth="1"/>
    <col min="7677" max="7677" width="10.5" style="246" customWidth="1"/>
    <col min="7678" max="7678" width="12.25" style="246" customWidth="1"/>
    <col min="7679" max="7679" width="8.75" style="246" hidden="1" customWidth="1"/>
    <col min="7680" max="7696" width="9" style="246" customWidth="1"/>
    <col min="7697" max="7929" width="8.75" style="246"/>
    <col min="7930" max="7930" width="62.75" style="246" customWidth="1"/>
    <col min="7931" max="7932" width="13.25" style="246" customWidth="1"/>
    <col min="7933" max="7933" width="10.5" style="246" customWidth="1"/>
    <col min="7934" max="7934" width="12.25" style="246" customWidth="1"/>
    <col min="7935" max="7935" width="8.75" style="246" hidden="1" customWidth="1"/>
    <col min="7936" max="7952" width="9" style="246" customWidth="1"/>
    <col min="7953" max="8185" width="8.75" style="246"/>
    <col min="8186" max="8186" width="62.75" style="246" customWidth="1"/>
    <col min="8187" max="8188" width="13.25" style="246" customWidth="1"/>
    <col min="8189" max="8189" width="10.5" style="246" customWidth="1"/>
    <col min="8190" max="8190" width="12.25" style="246" customWidth="1"/>
    <col min="8191" max="8191" width="8.75" style="246" hidden="1" customWidth="1"/>
    <col min="8192" max="8208" width="9" style="246" customWidth="1"/>
    <col min="8209" max="8441" width="8.75" style="246"/>
    <col min="8442" max="8442" width="62.75" style="246" customWidth="1"/>
    <col min="8443" max="8444" width="13.25" style="246" customWidth="1"/>
    <col min="8445" max="8445" width="10.5" style="246" customWidth="1"/>
    <col min="8446" max="8446" width="12.25" style="246" customWidth="1"/>
    <col min="8447" max="8447" width="8.75" style="246" hidden="1" customWidth="1"/>
    <col min="8448" max="8464" width="9" style="246" customWidth="1"/>
    <col min="8465" max="8697" width="8.75" style="246"/>
    <col min="8698" max="8698" width="62.75" style="246" customWidth="1"/>
    <col min="8699" max="8700" width="13.25" style="246" customWidth="1"/>
    <col min="8701" max="8701" width="10.5" style="246" customWidth="1"/>
    <col min="8702" max="8702" width="12.25" style="246" customWidth="1"/>
    <col min="8703" max="8703" width="8.75" style="246" hidden="1" customWidth="1"/>
    <col min="8704" max="8720" width="9" style="246" customWidth="1"/>
    <col min="8721" max="8953" width="8.75" style="246"/>
    <col min="8954" max="8954" width="62.75" style="246" customWidth="1"/>
    <col min="8955" max="8956" width="13.25" style="246" customWidth="1"/>
    <col min="8957" max="8957" width="10.5" style="246" customWidth="1"/>
    <col min="8958" max="8958" width="12.25" style="246" customWidth="1"/>
    <col min="8959" max="8959" width="8.75" style="246" hidden="1" customWidth="1"/>
    <col min="8960" max="8976" width="9" style="246" customWidth="1"/>
    <col min="8977" max="9209" width="8.75" style="246"/>
    <col min="9210" max="9210" width="62.75" style="246" customWidth="1"/>
    <col min="9211" max="9212" width="13.25" style="246" customWidth="1"/>
    <col min="9213" max="9213" width="10.5" style="246" customWidth="1"/>
    <col min="9214" max="9214" width="12.25" style="246" customWidth="1"/>
    <col min="9215" max="9215" width="8.75" style="246" hidden="1" customWidth="1"/>
    <col min="9216" max="9232" width="9" style="246" customWidth="1"/>
    <col min="9233" max="9465" width="8.75" style="246"/>
    <col min="9466" max="9466" width="62.75" style="246" customWidth="1"/>
    <col min="9467" max="9468" width="13.25" style="246" customWidth="1"/>
    <col min="9469" max="9469" width="10.5" style="246" customWidth="1"/>
    <col min="9470" max="9470" width="12.25" style="246" customWidth="1"/>
    <col min="9471" max="9471" width="8.75" style="246" hidden="1" customWidth="1"/>
    <col min="9472" max="9488" width="9" style="246" customWidth="1"/>
    <col min="9489" max="9721" width="8.75" style="246"/>
    <col min="9722" max="9722" width="62.75" style="246" customWidth="1"/>
    <col min="9723" max="9724" width="13.25" style="246" customWidth="1"/>
    <col min="9725" max="9725" width="10.5" style="246" customWidth="1"/>
    <col min="9726" max="9726" width="12.25" style="246" customWidth="1"/>
    <col min="9727" max="9727" width="8.75" style="246" hidden="1" customWidth="1"/>
    <col min="9728" max="9744" width="9" style="246" customWidth="1"/>
    <col min="9745" max="9977" width="8.75" style="246"/>
    <col min="9978" max="9978" width="62.75" style="246" customWidth="1"/>
    <col min="9979" max="9980" width="13.25" style="246" customWidth="1"/>
    <col min="9981" max="9981" width="10.5" style="246" customWidth="1"/>
    <col min="9982" max="9982" width="12.25" style="246" customWidth="1"/>
    <col min="9983" max="9983" width="8.75" style="246" hidden="1" customWidth="1"/>
    <col min="9984" max="10000" width="9" style="246" customWidth="1"/>
    <col min="10001" max="10233" width="8.75" style="246"/>
    <col min="10234" max="10234" width="62.75" style="246" customWidth="1"/>
    <col min="10235" max="10236" width="13.25" style="246" customWidth="1"/>
    <col min="10237" max="10237" width="10.5" style="246" customWidth="1"/>
    <col min="10238" max="10238" width="12.25" style="246" customWidth="1"/>
    <col min="10239" max="10239" width="8.75" style="246" hidden="1" customWidth="1"/>
    <col min="10240" max="10256" width="9" style="246" customWidth="1"/>
    <col min="10257" max="10489" width="8.75" style="246"/>
    <col min="10490" max="10490" width="62.75" style="246" customWidth="1"/>
    <col min="10491" max="10492" width="13.25" style="246" customWidth="1"/>
    <col min="10493" max="10493" width="10.5" style="246" customWidth="1"/>
    <col min="10494" max="10494" width="12.25" style="246" customWidth="1"/>
    <col min="10495" max="10495" width="8.75" style="246" hidden="1" customWidth="1"/>
    <col min="10496" max="10512" width="9" style="246" customWidth="1"/>
    <col min="10513" max="10745" width="8.75" style="246"/>
    <col min="10746" max="10746" width="62.75" style="246" customWidth="1"/>
    <col min="10747" max="10748" width="13.25" style="246" customWidth="1"/>
    <col min="10749" max="10749" width="10.5" style="246" customWidth="1"/>
    <col min="10750" max="10750" width="12.25" style="246" customWidth="1"/>
    <col min="10751" max="10751" width="8.75" style="246" hidden="1" customWidth="1"/>
    <col min="10752" max="10768" width="9" style="246" customWidth="1"/>
    <col min="10769" max="11001" width="8.75" style="246"/>
    <col min="11002" max="11002" width="62.75" style="246" customWidth="1"/>
    <col min="11003" max="11004" width="13.25" style="246" customWidth="1"/>
    <col min="11005" max="11005" width="10.5" style="246" customWidth="1"/>
    <col min="11006" max="11006" width="12.25" style="246" customWidth="1"/>
    <col min="11007" max="11007" width="8.75" style="246" hidden="1" customWidth="1"/>
    <col min="11008" max="11024" width="9" style="246" customWidth="1"/>
    <col min="11025" max="11257" width="8.75" style="246"/>
    <col min="11258" max="11258" width="62.75" style="246" customWidth="1"/>
    <col min="11259" max="11260" width="13.25" style="246" customWidth="1"/>
    <col min="11261" max="11261" width="10.5" style="246" customWidth="1"/>
    <col min="11262" max="11262" width="12.25" style="246" customWidth="1"/>
    <col min="11263" max="11263" width="8.75" style="246" hidden="1" customWidth="1"/>
    <col min="11264" max="11280" width="9" style="246" customWidth="1"/>
    <col min="11281" max="11513" width="8.75" style="246"/>
    <col min="11514" max="11514" width="62.75" style="246" customWidth="1"/>
    <col min="11515" max="11516" width="13.25" style="246" customWidth="1"/>
    <col min="11517" max="11517" width="10.5" style="246" customWidth="1"/>
    <col min="11518" max="11518" width="12.25" style="246" customWidth="1"/>
    <col min="11519" max="11519" width="8.75" style="246" hidden="1" customWidth="1"/>
    <col min="11520" max="11536" width="9" style="246" customWidth="1"/>
    <col min="11537" max="11769" width="8.75" style="246"/>
    <col min="11770" max="11770" width="62.75" style="246" customWidth="1"/>
    <col min="11771" max="11772" width="13.25" style="246" customWidth="1"/>
    <col min="11773" max="11773" width="10.5" style="246" customWidth="1"/>
    <col min="11774" max="11774" width="12.25" style="246" customWidth="1"/>
    <col min="11775" max="11775" width="8.75" style="246" hidden="1" customWidth="1"/>
    <col min="11776" max="11792" width="9" style="246" customWidth="1"/>
    <col min="11793" max="12025" width="8.75" style="246"/>
    <col min="12026" max="12026" width="62.75" style="246" customWidth="1"/>
    <col min="12027" max="12028" width="13.25" style="246" customWidth="1"/>
    <col min="12029" max="12029" width="10.5" style="246" customWidth="1"/>
    <col min="12030" max="12030" width="12.25" style="246" customWidth="1"/>
    <col min="12031" max="12031" width="8.75" style="246" hidden="1" customWidth="1"/>
    <col min="12032" max="12048" width="9" style="246" customWidth="1"/>
    <col min="12049" max="12281" width="8.75" style="246"/>
    <col min="12282" max="12282" width="62.75" style="246" customWidth="1"/>
    <col min="12283" max="12284" width="13.25" style="246" customWidth="1"/>
    <col min="12285" max="12285" width="10.5" style="246" customWidth="1"/>
    <col min="12286" max="12286" width="12.25" style="246" customWidth="1"/>
    <col min="12287" max="12287" width="8.75" style="246" hidden="1" customWidth="1"/>
    <col min="12288" max="12304" width="9" style="246" customWidth="1"/>
    <col min="12305" max="12537" width="8.75" style="246"/>
    <col min="12538" max="12538" width="62.75" style="246" customWidth="1"/>
    <col min="12539" max="12540" width="13.25" style="246" customWidth="1"/>
    <col min="12541" max="12541" width="10.5" style="246" customWidth="1"/>
    <col min="12542" max="12542" width="12.25" style="246" customWidth="1"/>
    <col min="12543" max="12543" width="8.75" style="246" hidden="1" customWidth="1"/>
    <col min="12544" max="12560" width="9" style="246" customWidth="1"/>
    <col min="12561" max="12793" width="8.75" style="246"/>
    <col min="12794" max="12794" width="62.75" style="246" customWidth="1"/>
    <col min="12795" max="12796" width="13.25" style="246" customWidth="1"/>
    <col min="12797" max="12797" width="10.5" style="246" customWidth="1"/>
    <col min="12798" max="12798" width="12.25" style="246" customWidth="1"/>
    <col min="12799" max="12799" width="8.75" style="246" hidden="1" customWidth="1"/>
    <col min="12800" max="12816" width="9" style="246" customWidth="1"/>
    <col min="12817" max="13049" width="8.75" style="246"/>
    <col min="13050" max="13050" width="62.75" style="246" customWidth="1"/>
    <col min="13051" max="13052" width="13.25" style="246" customWidth="1"/>
    <col min="13053" max="13053" width="10.5" style="246" customWidth="1"/>
    <col min="13054" max="13054" width="12.25" style="246" customWidth="1"/>
    <col min="13055" max="13055" width="8.75" style="246" hidden="1" customWidth="1"/>
    <col min="13056" max="13072" width="9" style="246" customWidth="1"/>
    <col min="13073" max="13305" width="8.75" style="246"/>
    <col min="13306" max="13306" width="62.75" style="246" customWidth="1"/>
    <col min="13307" max="13308" width="13.25" style="246" customWidth="1"/>
    <col min="13309" max="13309" width="10.5" style="246" customWidth="1"/>
    <col min="13310" max="13310" width="12.25" style="246" customWidth="1"/>
    <col min="13311" max="13311" width="8.75" style="246" hidden="1" customWidth="1"/>
    <col min="13312" max="13328" width="9" style="246" customWidth="1"/>
    <col min="13329" max="13561" width="8.75" style="246"/>
    <col min="13562" max="13562" width="62.75" style="246" customWidth="1"/>
    <col min="13563" max="13564" width="13.25" style="246" customWidth="1"/>
    <col min="13565" max="13565" width="10.5" style="246" customWidth="1"/>
    <col min="13566" max="13566" width="12.25" style="246" customWidth="1"/>
    <col min="13567" max="13567" width="8.75" style="246" hidden="1" customWidth="1"/>
    <col min="13568" max="13584" width="9" style="246" customWidth="1"/>
    <col min="13585" max="13817" width="8.75" style="246"/>
    <col min="13818" max="13818" width="62.75" style="246" customWidth="1"/>
    <col min="13819" max="13820" width="13.25" style="246" customWidth="1"/>
    <col min="13821" max="13821" width="10.5" style="246" customWidth="1"/>
    <col min="13822" max="13822" width="12.25" style="246" customWidth="1"/>
    <col min="13823" max="13823" width="8.75" style="246" hidden="1" customWidth="1"/>
    <col min="13824" max="13840" width="9" style="246" customWidth="1"/>
    <col min="13841" max="14073" width="8.75" style="246"/>
    <col min="14074" max="14074" width="62.75" style="246" customWidth="1"/>
    <col min="14075" max="14076" width="13.25" style="246" customWidth="1"/>
    <col min="14077" max="14077" width="10.5" style="246" customWidth="1"/>
    <col min="14078" max="14078" width="12.25" style="246" customWidth="1"/>
    <col min="14079" max="14079" width="8.75" style="246" hidden="1" customWidth="1"/>
    <col min="14080" max="14096" width="9" style="246" customWidth="1"/>
    <col min="14097" max="14329" width="8.75" style="246"/>
    <col min="14330" max="14330" width="62.75" style="246" customWidth="1"/>
    <col min="14331" max="14332" width="13.25" style="246" customWidth="1"/>
    <col min="14333" max="14333" width="10.5" style="246" customWidth="1"/>
    <col min="14334" max="14334" width="12.25" style="246" customWidth="1"/>
    <col min="14335" max="14335" width="8.75" style="246" hidden="1" customWidth="1"/>
    <col min="14336" max="14352" width="9" style="246" customWidth="1"/>
    <col min="14353" max="14585" width="8.75" style="246"/>
    <col min="14586" max="14586" width="62.75" style="246" customWidth="1"/>
    <col min="14587" max="14588" width="13.25" style="246" customWidth="1"/>
    <col min="14589" max="14589" width="10.5" style="246" customWidth="1"/>
    <col min="14590" max="14590" width="12.25" style="246" customWidth="1"/>
    <col min="14591" max="14591" width="8.75" style="246" hidden="1" customWidth="1"/>
    <col min="14592" max="14608" width="9" style="246" customWidth="1"/>
    <col min="14609" max="14841" width="8.75" style="246"/>
    <col min="14842" max="14842" width="62.75" style="246" customWidth="1"/>
    <col min="14843" max="14844" width="13.25" style="246" customWidth="1"/>
    <col min="14845" max="14845" width="10.5" style="246" customWidth="1"/>
    <col min="14846" max="14846" width="12.25" style="246" customWidth="1"/>
    <col min="14847" max="14847" width="8.75" style="246" hidden="1" customWidth="1"/>
    <col min="14848" max="14864" width="9" style="246" customWidth="1"/>
    <col min="14865" max="15097" width="8.75" style="246"/>
    <col min="15098" max="15098" width="62.75" style="246" customWidth="1"/>
    <col min="15099" max="15100" width="13.25" style="246" customWidth="1"/>
    <col min="15101" max="15101" width="10.5" style="246" customWidth="1"/>
    <col min="15102" max="15102" width="12.25" style="246" customWidth="1"/>
    <col min="15103" max="15103" width="8.75" style="246" hidden="1" customWidth="1"/>
    <col min="15104" max="15120" width="9" style="246" customWidth="1"/>
    <col min="15121" max="15353" width="8.75" style="246"/>
    <col min="15354" max="15354" width="62.75" style="246" customWidth="1"/>
    <col min="15355" max="15356" width="13.25" style="246" customWidth="1"/>
    <col min="15357" max="15357" width="10.5" style="246" customWidth="1"/>
    <col min="15358" max="15358" width="12.25" style="246" customWidth="1"/>
    <col min="15359" max="15359" width="8.75" style="246" hidden="1" customWidth="1"/>
    <col min="15360" max="15376" width="9" style="246" customWidth="1"/>
    <col min="15377" max="15609" width="8.75" style="246"/>
    <col min="15610" max="15610" width="62.75" style="246" customWidth="1"/>
    <col min="15611" max="15612" width="13.25" style="246" customWidth="1"/>
    <col min="15613" max="15613" width="10.5" style="246" customWidth="1"/>
    <col min="15614" max="15614" width="12.25" style="246" customWidth="1"/>
    <col min="15615" max="15615" width="8.75" style="246" hidden="1" customWidth="1"/>
    <col min="15616" max="15632" width="9" style="246" customWidth="1"/>
    <col min="15633" max="15865" width="8.75" style="246"/>
    <col min="15866" max="15866" width="62.75" style="246" customWidth="1"/>
    <col min="15867" max="15868" width="13.25" style="246" customWidth="1"/>
    <col min="15869" max="15869" width="10.5" style="246" customWidth="1"/>
    <col min="15870" max="15870" width="12.25" style="246" customWidth="1"/>
    <col min="15871" max="15871" width="8.75" style="246" hidden="1" customWidth="1"/>
    <col min="15872" max="15888" width="9" style="246" customWidth="1"/>
    <col min="15889" max="16121" width="8.75" style="246"/>
    <col min="16122" max="16122" width="62.75" style="246" customWidth="1"/>
    <col min="16123" max="16124" width="13.25" style="246" customWidth="1"/>
    <col min="16125" max="16125" width="10.5" style="246" customWidth="1"/>
    <col min="16126" max="16126" width="12.25" style="246" customWidth="1"/>
    <col min="16127" max="16127" width="8.75" style="246" hidden="1" customWidth="1"/>
    <col min="16128" max="16144" width="9" style="246" customWidth="1"/>
    <col min="16145" max="16384" width="8.75" style="246"/>
  </cols>
  <sheetData>
    <row r="1" s="246" customFormat="1" spans="1:1">
      <c r="A1" s="250" t="s">
        <v>1422</v>
      </c>
    </row>
    <row r="2" s="246" customFormat="1" ht="31.5" customHeight="1" spans="1:5">
      <c r="A2" s="251" t="s">
        <v>1423</v>
      </c>
      <c r="B2" s="251"/>
      <c r="C2" s="251"/>
      <c r="D2" s="251"/>
      <c r="E2" s="251"/>
    </row>
    <row r="3" s="247" customFormat="1" ht="15" customHeight="1" spans="1:5">
      <c r="A3" s="252"/>
      <c r="E3" s="253" t="s">
        <v>54</v>
      </c>
    </row>
    <row r="4" s="248" customFormat="1" ht="52.5" customHeight="1" spans="1:5">
      <c r="A4" s="254" t="s">
        <v>55</v>
      </c>
      <c r="B4" s="255" t="s">
        <v>56</v>
      </c>
      <c r="C4" s="255" t="s">
        <v>57</v>
      </c>
      <c r="D4" s="256" t="s">
        <v>58</v>
      </c>
      <c r="E4" s="256" t="s">
        <v>59</v>
      </c>
    </row>
    <row r="5" s="248" customFormat="1" ht="20.1" customHeight="1" spans="1:5">
      <c r="A5" s="257" t="s">
        <v>1424</v>
      </c>
      <c r="B5" s="258"/>
      <c r="C5" s="258"/>
      <c r="D5" s="259"/>
      <c r="E5" s="259"/>
    </row>
    <row r="6" s="248" customFormat="1" ht="20.1" customHeight="1" spans="1:5">
      <c r="A6" s="257" t="s">
        <v>1425</v>
      </c>
      <c r="B6" s="258"/>
      <c r="C6" s="258"/>
      <c r="D6" s="259"/>
      <c r="E6" s="259"/>
    </row>
    <row r="7" s="248" customFormat="1" ht="20.1" customHeight="1" spans="1:5">
      <c r="A7" s="257" t="s">
        <v>1426</v>
      </c>
      <c r="B7" s="258"/>
      <c r="C7" s="258"/>
      <c r="D7" s="259"/>
      <c r="E7" s="259"/>
    </row>
    <row r="8" s="248" customFormat="1" ht="20.1" customHeight="1" spans="1:5">
      <c r="A8" s="257" t="s">
        <v>1427</v>
      </c>
      <c r="B8" s="258"/>
      <c r="C8" s="258"/>
      <c r="D8" s="259"/>
      <c r="E8" s="259"/>
    </row>
    <row r="9" s="248" customFormat="1" ht="20.1" customHeight="1" spans="1:5">
      <c r="A9" s="257" t="s">
        <v>1428</v>
      </c>
      <c r="B9" s="258"/>
      <c r="C9" s="258"/>
      <c r="D9" s="259"/>
      <c r="E9" s="259"/>
    </row>
    <row r="10" s="248" customFormat="1" ht="20.1" customHeight="1" spans="1:5">
      <c r="A10" s="257" t="s">
        <v>1429</v>
      </c>
      <c r="B10" s="258"/>
      <c r="C10" s="258"/>
      <c r="D10" s="259"/>
      <c r="E10" s="259"/>
    </row>
    <row r="11" s="248" customFormat="1" ht="20.1" customHeight="1" spans="1:5">
      <c r="A11" s="257" t="s">
        <v>1430</v>
      </c>
      <c r="B11" s="258"/>
      <c r="C11" s="258"/>
      <c r="D11" s="259"/>
      <c r="E11" s="259"/>
    </row>
    <row r="12" s="248" customFormat="1" ht="20.1" customHeight="1" spans="1:5">
      <c r="A12" s="257" t="s">
        <v>1431</v>
      </c>
      <c r="B12" s="258"/>
      <c r="C12" s="258"/>
      <c r="D12" s="259"/>
      <c r="E12" s="259"/>
    </row>
    <row r="13" s="248" customFormat="1" ht="20.1" customHeight="1" spans="1:5">
      <c r="A13" s="257" t="s">
        <v>1238</v>
      </c>
      <c r="B13" s="258"/>
      <c r="C13" s="258"/>
      <c r="D13" s="259"/>
      <c r="E13" s="259"/>
    </row>
    <row r="14" s="248" customFormat="1" ht="20.1" customHeight="1" spans="1:5">
      <c r="A14" s="257" t="s">
        <v>1432</v>
      </c>
      <c r="B14" s="258"/>
      <c r="C14" s="258"/>
      <c r="D14" s="259"/>
      <c r="E14" s="259"/>
    </row>
    <row r="15" s="248" customFormat="1" ht="20.1" customHeight="1" spans="1:5">
      <c r="A15" s="257" t="s">
        <v>1433</v>
      </c>
      <c r="B15" s="258"/>
      <c r="C15" s="258"/>
      <c r="D15" s="259"/>
      <c r="E15" s="259"/>
    </row>
    <row r="16" s="249" customFormat="1" ht="20.1" customHeight="1" spans="1:5">
      <c r="A16" s="260" t="s">
        <v>1434</v>
      </c>
      <c r="B16" s="261"/>
      <c r="C16" s="261"/>
      <c r="D16" s="262"/>
      <c r="E16" s="262"/>
    </row>
    <row r="17" s="249" customFormat="1" ht="20.1" customHeight="1" spans="1:5">
      <c r="A17" s="263" t="s">
        <v>123</v>
      </c>
      <c r="B17" s="261"/>
      <c r="C17" s="261"/>
      <c r="D17" s="262"/>
      <c r="E17" s="262"/>
    </row>
    <row r="18" s="249" customFormat="1" ht="20.1" customHeight="1" spans="1:5">
      <c r="A18" s="263" t="s">
        <v>124</v>
      </c>
      <c r="B18" s="261"/>
      <c r="C18" s="261"/>
      <c r="D18" s="262"/>
      <c r="E18" s="262"/>
    </row>
    <row r="19" s="248" customFormat="1" ht="20.1" customHeight="1" spans="1:5">
      <c r="A19" s="264" t="s">
        <v>1435</v>
      </c>
      <c r="B19" s="258"/>
      <c r="C19" s="258"/>
      <c r="D19" s="259"/>
      <c r="E19" s="259"/>
    </row>
    <row r="20" s="248" customFormat="1" ht="20.1" customHeight="1" spans="1:5">
      <c r="A20" s="264" t="s">
        <v>1436</v>
      </c>
      <c r="B20" s="258"/>
      <c r="C20" s="258"/>
      <c r="D20" s="259"/>
      <c r="E20" s="259"/>
    </row>
    <row r="21" s="248" customFormat="1" ht="20.1" customHeight="1" spans="1:5">
      <c r="A21" s="264" t="s">
        <v>1437</v>
      </c>
      <c r="B21" s="258"/>
      <c r="C21" s="258"/>
      <c r="D21" s="259"/>
      <c r="E21" s="259"/>
    </row>
    <row r="22" s="248" customFormat="1" ht="20.1" customHeight="1" spans="1:5">
      <c r="A22" s="264" t="s">
        <v>1438</v>
      </c>
      <c r="B22" s="258"/>
      <c r="C22" s="258"/>
      <c r="D22" s="259"/>
      <c r="E22" s="259"/>
    </row>
    <row r="23" s="249" customFormat="1" ht="20.1" customHeight="1" spans="1:5">
      <c r="A23" s="260" t="s">
        <v>133</v>
      </c>
      <c r="B23" s="261"/>
      <c r="C23" s="261"/>
      <c r="D23" s="262"/>
      <c r="E23" s="262"/>
    </row>
  </sheetData>
  <mergeCells count="1">
    <mergeCell ref="A2:E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Zeros="0" workbookViewId="0">
      <selection activeCell="H21" sqref="H21"/>
    </sheetView>
  </sheetViews>
  <sheetFormatPr defaultColWidth="8.75" defaultRowHeight="18.75" customHeight="1" outlineLevelCol="4"/>
  <cols>
    <col min="1" max="1" width="40.875" style="235" customWidth="1"/>
    <col min="2" max="2" width="9.875" style="235" customWidth="1"/>
    <col min="3" max="3" width="10.625" style="236" customWidth="1"/>
    <col min="4" max="4" width="10.375" style="236" customWidth="1"/>
    <col min="5" max="5" width="12.125" style="236" customWidth="1"/>
    <col min="6" max="254" width="8.75" style="236"/>
    <col min="255" max="255" width="44.25" style="236" customWidth="1"/>
    <col min="256" max="257" width="13.25" style="236" customWidth="1"/>
    <col min="258" max="258" width="10.375" style="236" customWidth="1"/>
    <col min="259" max="259" width="12.125" style="236" customWidth="1"/>
    <col min="260" max="260" width="8.75" style="236" hidden="1" customWidth="1"/>
    <col min="261" max="510" width="8.75" style="236"/>
    <col min="511" max="511" width="44.25" style="236" customWidth="1"/>
    <col min="512" max="513" width="13.25" style="236" customWidth="1"/>
    <col min="514" max="514" width="10.375" style="236" customWidth="1"/>
    <col min="515" max="515" width="12.125" style="236" customWidth="1"/>
    <col min="516" max="516" width="8.75" style="236" hidden="1" customWidth="1"/>
    <col min="517" max="766" width="8.75" style="236"/>
    <col min="767" max="767" width="44.25" style="236" customWidth="1"/>
    <col min="768" max="769" width="13.25" style="236" customWidth="1"/>
    <col min="770" max="770" width="10.375" style="236" customWidth="1"/>
    <col min="771" max="771" width="12.125" style="236" customWidth="1"/>
    <col min="772" max="772" width="8.75" style="236" hidden="1" customWidth="1"/>
    <col min="773" max="1022" width="8.75" style="236"/>
    <col min="1023" max="1023" width="44.25" style="236" customWidth="1"/>
    <col min="1024" max="1025" width="13.25" style="236" customWidth="1"/>
    <col min="1026" max="1026" width="10.375" style="236" customWidth="1"/>
    <col min="1027" max="1027" width="12.125" style="236" customWidth="1"/>
    <col min="1028" max="1028" width="8.75" style="236" hidden="1" customWidth="1"/>
    <col min="1029" max="1278" width="8.75" style="236"/>
    <col min="1279" max="1279" width="44.25" style="236" customWidth="1"/>
    <col min="1280" max="1281" width="13.25" style="236" customWidth="1"/>
    <col min="1282" max="1282" width="10.375" style="236" customWidth="1"/>
    <col min="1283" max="1283" width="12.125" style="236" customWidth="1"/>
    <col min="1284" max="1284" width="8.75" style="236" hidden="1" customWidth="1"/>
    <col min="1285" max="1534" width="8.75" style="236"/>
    <col min="1535" max="1535" width="44.25" style="236" customWidth="1"/>
    <col min="1536" max="1537" width="13.25" style="236" customWidth="1"/>
    <col min="1538" max="1538" width="10.375" style="236" customWidth="1"/>
    <col min="1539" max="1539" width="12.125" style="236" customWidth="1"/>
    <col min="1540" max="1540" width="8.75" style="236" hidden="1" customWidth="1"/>
    <col min="1541" max="1790" width="8.75" style="236"/>
    <col min="1791" max="1791" width="44.25" style="236" customWidth="1"/>
    <col min="1792" max="1793" width="13.25" style="236" customWidth="1"/>
    <col min="1794" max="1794" width="10.375" style="236" customWidth="1"/>
    <col min="1795" max="1795" width="12.125" style="236" customWidth="1"/>
    <col min="1796" max="1796" width="8.75" style="236" hidden="1" customWidth="1"/>
    <col min="1797" max="2046" width="8.75" style="236"/>
    <col min="2047" max="2047" width="44.25" style="236" customWidth="1"/>
    <col min="2048" max="2049" width="13.25" style="236" customWidth="1"/>
    <col min="2050" max="2050" width="10.375" style="236" customWidth="1"/>
    <col min="2051" max="2051" width="12.125" style="236" customWidth="1"/>
    <col min="2052" max="2052" width="8.75" style="236" hidden="1" customWidth="1"/>
    <col min="2053" max="2302" width="8.75" style="236"/>
    <col min="2303" max="2303" width="44.25" style="236" customWidth="1"/>
    <col min="2304" max="2305" width="13.25" style="236" customWidth="1"/>
    <col min="2306" max="2306" width="10.375" style="236" customWidth="1"/>
    <col min="2307" max="2307" width="12.125" style="236" customWidth="1"/>
    <col min="2308" max="2308" width="8.75" style="236" hidden="1" customWidth="1"/>
    <col min="2309" max="2558" width="8.75" style="236"/>
    <col min="2559" max="2559" width="44.25" style="236" customWidth="1"/>
    <col min="2560" max="2561" width="13.25" style="236" customWidth="1"/>
    <col min="2562" max="2562" width="10.375" style="236" customWidth="1"/>
    <col min="2563" max="2563" width="12.125" style="236" customWidth="1"/>
    <col min="2564" max="2564" width="8.75" style="236" hidden="1" customWidth="1"/>
    <col min="2565" max="2814" width="8.75" style="236"/>
    <col min="2815" max="2815" width="44.25" style="236" customWidth="1"/>
    <col min="2816" max="2817" width="13.25" style="236" customWidth="1"/>
    <col min="2818" max="2818" width="10.375" style="236" customWidth="1"/>
    <col min="2819" max="2819" width="12.125" style="236" customWidth="1"/>
    <col min="2820" max="2820" width="8.75" style="236" hidden="1" customWidth="1"/>
    <col min="2821" max="3070" width="8.75" style="236"/>
    <col min="3071" max="3071" width="44.25" style="236" customWidth="1"/>
    <col min="3072" max="3073" width="13.25" style="236" customWidth="1"/>
    <col min="3074" max="3074" width="10.375" style="236" customWidth="1"/>
    <col min="3075" max="3075" width="12.125" style="236" customWidth="1"/>
    <col min="3076" max="3076" width="8.75" style="236" hidden="1" customWidth="1"/>
    <col min="3077" max="3326" width="8.75" style="236"/>
    <col min="3327" max="3327" width="44.25" style="236" customWidth="1"/>
    <col min="3328" max="3329" width="13.25" style="236" customWidth="1"/>
    <col min="3330" max="3330" width="10.375" style="236" customWidth="1"/>
    <col min="3331" max="3331" width="12.125" style="236" customWidth="1"/>
    <col min="3332" max="3332" width="8.75" style="236" hidden="1" customWidth="1"/>
    <col min="3333" max="3582" width="8.75" style="236"/>
    <col min="3583" max="3583" width="44.25" style="236" customWidth="1"/>
    <col min="3584" max="3585" width="13.25" style="236" customWidth="1"/>
    <col min="3586" max="3586" width="10.375" style="236" customWidth="1"/>
    <col min="3587" max="3587" width="12.125" style="236" customWidth="1"/>
    <col min="3588" max="3588" width="8.75" style="236" hidden="1" customWidth="1"/>
    <col min="3589" max="3838" width="8.75" style="236"/>
    <col min="3839" max="3839" width="44.25" style="236" customWidth="1"/>
    <col min="3840" max="3841" width="13.25" style="236" customWidth="1"/>
    <col min="3842" max="3842" width="10.375" style="236" customWidth="1"/>
    <col min="3843" max="3843" width="12.125" style="236" customWidth="1"/>
    <col min="3844" max="3844" width="8.75" style="236" hidden="1" customWidth="1"/>
    <col min="3845" max="4094" width="8.75" style="236"/>
    <col min="4095" max="4095" width="44.25" style="236" customWidth="1"/>
    <col min="4096" max="4097" width="13.25" style="236" customWidth="1"/>
    <col min="4098" max="4098" width="10.375" style="236" customWidth="1"/>
    <col min="4099" max="4099" width="12.125" style="236" customWidth="1"/>
    <col min="4100" max="4100" width="8.75" style="236" hidden="1" customWidth="1"/>
    <col min="4101" max="4350" width="8.75" style="236"/>
    <col min="4351" max="4351" width="44.25" style="236" customWidth="1"/>
    <col min="4352" max="4353" width="13.25" style="236" customWidth="1"/>
    <col min="4354" max="4354" width="10.375" style="236" customWidth="1"/>
    <col min="4355" max="4355" width="12.125" style="236" customWidth="1"/>
    <col min="4356" max="4356" width="8.75" style="236" hidden="1" customWidth="1"/>
    <col min="4357" max="4606" width="8.75" style="236"/>
    <col min="4607" max="4607" width="44.25" style="236" customWidth="1"/>
    <col min="4608" max="4609" width="13.25" style="236" customWidth="1"/>
    <col min="4610" max="4610" width="10.375" style="236" customWidth="1"/>
    <col min="4611" max="4611" width="12.125" style="236" customWidth="1"/>
    <col min="4612" max="4612" width="8.75" style="236" hidden="1" customWidth="1"/>
    <col min="4613" max="4862" width="8.75" style="236"/>
    <col min="4863" max="4863" width="44.25" style="236" customWidth="1"/>
    <col min="4864" max="4865" width="13.25" style="236" customWidth="1"/>
    <col min="4866" max="4866" width="10.375" style="236" customWidth="1"/>
    <col min="4867" max="4867" width="12.125" style="236" customWidth="1"/>
    <col min="4868" max="4868" width="8.75" style="236" hidden="1" customWidth="1"/>
    <col min="4869" max="5118" width="8.75" style="236"/>
    <col min="5119" max="5119" width="44.25" style="236" customWidth="1"/>
    <col min="5120" max="5121" width="13.25" style="236" customWidth="1"/>
    <col min="5122" max="5122" width="10.375" style="236" customWidth="1"/>
    <col min="5123" max="5123" width="12.125" style="236" customWidth="1"/>
    <col min="5124" max="5124" width="8.75" style="236" hidden="1" customWidth="1"/>
    <col min="5125" max="5374" width="8.75" style="236"/>
    <col min="5375" max="5375" width="44.25" style="236" customWidth="1"/>
    <col min="5376" max="5377" width="13.25" style="236" customWidth="1"/>
    <col min="5378" max="5378" width="10.375" style="236" customWidth="1"/>
    <col min="5379" max="5379" width="12.125" style="236" customWidth="1"/>
    <col min="5380" max="5380" width="8.75" style="236" hidden="1" customWidth="1"/>
    <col min="5381" max="5630" width="8.75" style="236"/>
    <col min="5631" max="5631" width="44.25" style="236" customWidth="1"/>
    <col min="5632" max="5633" width="13.25" style="236" customWidth="1"/>
    <col min="5634" max="5634" width="10.375" style="236" customWidth="1"/>
    <col min="5635" max="5635" width="12.125" style="236" customWidth="1"/>
    <col min="5636" max="5636" width="8.75" style="236" hidden="1" customWidth="1"/>
    <col min="5637" max="5886" width="8.75" style="236"/>
    <col min="5887" max="5887" width="44.25" style="236" customWidth="1"/>
    <col min="5888" max="5889" width="13.25" style="236" customWidth="1"/>
    <col min="5890" max="5890" width="10.375" style="236" customWidth="1"/>
    <col min="5891" max="5891" width="12.125" style="236" customWidth="1"/>
    <col min="5892" max="5892" width="8.75" style="236" hidden="1" customWidth="1"/>
    <col min="5893" max="6142" width="8.75" style="236"/>
    <col min="6143" max="6143" width="44.25" style="236" customWidth="1"/>
    <col min="6144" max="6145" width="13.25" style="236" customWidth="1"/>
    <col min="6146" max="6146" width="10.375" style="236" customWidth="1"/>
    <col min="6147" max="6147" width="12.125" style="236" customWidth="1"/>
    <col min="6148" max="6148" width="8.75" style="236" hidden="1" customWidth="1"/>
    <col min="6149" max="6398" width="8.75" style="236"/>
    <col min="6399" max="6399" width="44.25" style="236" customWidth="1"/>
    <col min="6400" max="6401" width="13.25" style="236" customWidth="1"/>
    <col min="6402" max="6402" width="10.375" style="236" customWidth="1"/>
    <col min="6403" max="6403" width="12.125" style="236" customWidth="1"/>
    <col min="6404" max="6404" width="8.75" style="236" hidden="1" customWidth="1"/>
    <col min="6405" max="6654" width="8.75" style="236"/>
    <col min="6655" max="6655" width="44.25" style="236" customWidth="1"/>
    <col min="6656" max="6657" width="13.25" style="236" customWidth="1"/>
    <col min="6658" max="6658" width="10.375" style="236" customWidth="1"/>
    <col min="6659" max="6659" width="12.125" style="236" customWidth="1"/>
    <col min="6660" max="6660" width="8.75" style="236" hidden="1" customWidth="1"/>
    <col min="6661" max="6910" width="8.75" style="236"/>
    <col min="6911" max="6911" width="44.25" style="236" customWidth="1"/>
    <col min="6912" max="6913" width="13.25" style="236" customWidth="1"/>
    <col min="6914" max="6914" width="10.375" style="236" customWidth="1"/>
    <col min="6915" max="6915" width="12.125" style="236" customWidth="1"/>
    <col min="6916" max="6916" width="8.75" style="236" hidden="1" customWidth="1"/>
    <col min="6917" max="7166" width="8.75" style="236"/>
    <col min="7167" max="7167" width="44.25" style="236" customWidth="1"/>
    <col min="7168" max="7169" width="13.25" style="236" customWidth="1"/>
    <col min="7170" max="7170" width="10.375" style="236" customWidth="1"/>
    <col min="7171" max="7171" width="12.125" style="236" customWidth="1"/>
    <col min="7172" max="7172" width="8.75" style="236" hidden="1" customWidth="1"/>
    <col min="7173" max="7422" width="8.75" style="236"/>
    <col min="7423" max="7423" width="44.25" style="236" customWidth="1"/>
    <col min="7424" max="7425" width="13.25" style="236" customWidth="1"/>
    <col min="7426" max="7426" width="10.375" style="236" customWidth="1"/>
    <col min="7427" max="7427" width="12.125" style="236" customWidth="1"/>
    <col min="7428" max="7428" width="8.75" style="236" hidden="1" customWidth="1"/>
    <col min="7429" max="7678" width="8.75" style="236"/>
    <col min="7679" max="7679" width="44.25" style="236" customWidth="1"/>
    <col min="7680" max="7681" width="13.25" style="236" customWidth="1"/>
    <col min="7682" max="7682" width="10.375" style="236" customWidth="1"/>
    <col min="7683" max="7683" width="12.125" style="236" customWidth="1"/>
    <col min="7684" max="7684" width="8.75" style="236" hidden="1" customWidth="1"/>
    <col min="7685" max="7934" width="8.75" style="236"/>
    <col min="7935" max="7935" width="44.25" style="236" customWidth="1"/>
    <col min="7936" max="7937" width="13.25" style="236" customWidth="1"/>
    <col min="7938" max="7938" width="10.375" style="236" customWidth="1"/>
    <col min="7939" max="7939" width="12.125" style="236" customWidth="1"/>
    <col min="7940" max="7940" width="8.75" style="236" hidden="1" customWidth="1"/>
    <col min="7941" max="8190" width="8.75" style="236"/>
    <col min="8191" max="8191" width="44.25" style="236" customWidth="1"/>
    <col min="8192" max="8193" width="13.25" style="236" customWidth="1"/>
    <col min="8194" max="8194" width="10.375" style="236" customWidth="1"/>
    <col min="8195" max="8195" width="12.125" style="236" customWidth="1"/>
    <col min="8196" max="8196" width="8.75" style="236" hidden="1" customWidth="1"/>
    <col min="8197" max="8446" width="8.75" style="236"/>
    <col min="8447" max="8447" width="44.25" style="236" customWidth="1"/>
    <col min="8448" max="8449" width="13.25" style="236" customWidth="1"/>
    <col min="8450" max="8450" width="10.375" style="236" customWidth="1"/>
    <col min="8451" max="8451" width="12.125" style="236" customWidth="1"/>
    <col min="8452" max="8452" width="8.75" style="236" hidden="1" customWidth="1"/>
    <col min="8453" max="8702" width="8.75" style="236"/>
    <col min="8703" max="8703" width="44.25" style="236" customWidth="1"/>
    <col min="8704" max="8705" width="13.25" style="236" customWidth="1"/>
    <col min="8706" max="8706" width="10.375" style="236" customWidth="1"/>
    <col min="8707" max="8707" width="12.125" style="236" customWidth="1"/>
    <col min="8708" max="8708" width="8.75" style="236" hidden="1" customWidth="1"/>
    <col min="8709" max="8958" width="8.75" style="236"/>
    <col min="8959" max="8959" width="44.25" style="236" customWidth="1"/>
    <col min="8960" max="8961" width="13.25" style="236" customWidth="1"/>
    <col min="8962" max="8962" width="10.375" style="236" customWidth="1"/>
    <col min="8963" max="8963" width="12.125" style="236" customWidth="1"/>
    <col min="8964" max="8964" width="8.75" style="236" hidden="1" customWidth="1"/>
    <col min="8965" max="9214" width="8.75" style="236"/>
    <col min="9215" max="9215" width="44.25" style="236" customWidth="1"/>
    <col min="9216" max="9217" width="13.25" style="236" customWidth="1"/>
    <col min="9218" max="9218" width="10.375" style="236" customWidth="1"/>
    <col min="9219" max="9219" width="12.125" style="236" customWidth="1"/>
    <col min="9220" max="9220" width="8.75" style="236" hidden="1" customWidth="1"/>
    <col min="9221" max="9470" width="8.75" style="236"/>
    <col min="9471" max="9471" width="44.25" style="236" customWidth="1"/>
    <col min="9472" max="9473" width="13.25" style="236" customWidth="1"/>
    <col min="9474" max="9474" width="10.375" style="236" customWidth="1"/>
    <col min="9475" max="9475" width="12.125" style="236" customWidth="1"/>
    <col min="9476" max="9476" width="8.75" style="236" hidden="1" customWidth="1"/>
    <col min="9477" max="9726" width="8.75" style="236"/>
    <col min="9727" max="9727" width="44.25" style="236" customWidth="1"/>
    <col min="9728" max="9729" width="13.25" style="236" customWidth="1"/>
    <col min="9730" max="9730" width="10.375" style="236" customWidth="1"/>
    <col min="9731" max="9731" width="12.125" style="236" customWidth="1"/>
    <col min="9732" max="9732" width="8.75" style="236" hidden="1" customWidth="1"/>
    <col min="9733" max="9982" width="8.75" style="236"/>
    <col min="9983" max="9983" width="44.25" style="236" customWidth="1"/>
    <col min="9984" max="9985" width="13.25" style="236" customWidth="1"/>
    <col min="9986" max="9986" width="10.375" style="236" customWidth="1"/>
    <col min="9987" max="9987" width="12.125" style="236" customWidth="1"/>
    <col min="9988" max="9988" width="8.75" style="236" hidden="1" customWidth="1"/>
    <col min="9989" max="10238" width="8.75" style="236"/>
    <col min="10239" max="10239" width="44.25" style="236" customWidth="1"/>
    <col min="10240" max="10241" width="13.25" style="236" customWidth="1"/>
    <col min="10242" max="10242" width="10.375" style="236" customWidth="1"/>
    <col min="10243" max="10243" width="12.125" style="236" customWidth="1"/>
    <col min="10244" max="10244" width="8.75" style="236" hidden="1" customWidth="1"/>
    <col min="10245" max="10494" width="8.75" style="236"/>
    <col min="10495" max="10495" width="44.25" style="236" customWidth="1"/>
    <col min="10496" max="10497" width="13.25" style="236" customWidth="1"/>
    <col min="10498" max="10498" width="10.375" style="236" customWidth="1"/>
    <col min="10499" max="10499" width="12.125" style="236" customWidth="1"/>
    <col min="10500" max="10500" width="8.75" style="236" hidden="1" customWidth="1"/>
    <col min="10501" max="10750" width="8.75" style="236"/>
    <col min="10751" max="10751" width="44.25" style="236" customWidth="1"/>
    <col min="10752" max="10753" width="13.25" style="236" customWidth="1"/>
    <col min="10754" max="10754" width="10.375" style="236" customWidth="1"/>
    <col min="10755" max="10755" width="12.125" style="236" customWidth="1"/>
    <col min="10756" max="10756" width="8.75" style="236" hidden="1" customWidth="1"/>
    <col min="10757" max="11006" width="8.75" style="236"/>
    <col min="11007" max="11007" width="44.25" style="236" customWidth="1"/>
    <col min="11008" max="11009" width="13.25" style="236" customWidth="1"/>
    <col min="11010" max="11010" width="10.375" style="236" customWidth="1"/>
    <col min="11011" max="11011" width="12.125" style="236" customWidth="1"/>
    <col min="11012" max="11012" width="8.75" style="236" hidden="1" customWidth="1"/>
    <col min="11013" max="11262" width="8.75" style="236"/>
    <col min="11263" max="11263" width="44.25" style="236" customWidth="1"/>
    <col min="11264" max="11265" width="13.25" style="236" customWidth="1"/>
    <col min="11266" max="11266" width="10.375" style="236" customWidth="1"/>
    <col min="11267" max="11267" width="12.125" style="236" customWidth="1"/>
    <col min="11268" max="11268" width="8.75" style="236" hidden="1" customWidth="1"/>
    <col min="11269" max="11518" width="8.75" style="236"/>
    <col min="11519" max="11519" width="44.25" style="236" customWidth="1"/>
    <col min="11520" max="11521" width="13.25" style="236" customWidth="1"/>
    <col min="11522" max="11522" width="10.375" style="236" customWidth="1"/>
    <col min="11523" max="11523" width="12.125" style="236" customWidth="1"/>
    <col min="11524" max="11524" width="8.75" style="236" hidden="1" customWidth="1"/>
    <col min="11525" max="11774" width="8.75" style="236"/>
    <col min="11775" max="11775" width="44.25" style="236" customWidth="1"/>
    <col min="11776" max="11777" width="13.25" style="236" customWidth="1"/>
    <col min="11778" max="11778" width="10.375" style="236" customWidth="1"/>
    <col min="11779" max="11779" width="12.125" style="236" customWidth="1"/>
    <col min="11780" max="11780" width="8.75" style="236" hidden="1" customWidth="1"/>
    <col min="11781" max="12030" width="8.75" style="236"/>
    <col min="12031" max="12031" width="44.25" style="236" customWidth="1"/>
    <col min="12032" max="12033" width="13.25" style="236" customWidth="1"/>
    <col min="12034" max="12034" width="10.375" style="236" customWidth="1"/>
    <col min="12035" max="12035" width="12.125" style="236" customWidth="1"/>
    <col min="12036" max="12036" width="8.75" style="236" hidden="1" customWidth="1"/>
    <col min="12037" max="12286" width="8.75" style="236"/>
    <col min="12287" max="12287" width="44.25" style="236" customWidth="1"/>
    <col min="12288" max="12289" width="13.25" style="236" customWidth="1"/>
    <col min="12290" max="12290" width="10.375" style="236" customWidth="1"/>
    <col min="12291" max="12291" width="12.125" style="236" customWidth="1"/>
    <col min="12292" max="12292" width="8.75" style="236" hidden="1" customWidth="1"/>
    <col min="12293" max="12542" width="8.75" style="236"/>
    <col min="12543" max="12543" width="44.25" style="236" customWidth="1"/>
    <col min="12544" max="12545" width="13.25" style="236" customWidth="1"/>
    <col min="12546" max="12546" width="10.375" style="236" customWidth="1"/>
    <col min="12547" max="12547" width="12.125" style="236" customWidth="1"/>
    <col min="12548" max="12548" width="8.75" style="236" hidden="1" customWidth="1"/>
    <col min="12549" max="12798" width="8.75" style="236"/>
    <col min="12799" max="12799" width="44.25" style="236" customWidth="1"/>
    <col min="12800" max="12801" width="13.25" style="236" customWidth="1"/>
    <col min="12802" max="12802" width="10.375" style="236" customWidth="1"/>
    <col min="12803" max="12803" width="12.125" style="236" customWidth="1"/>
    <col min="12804" max="12804" width="8.75" style="236" hidden="1" customWidth="1"/>
    <col min="12805" max="13054" width="8.75" style="236"/>
    <col min="13055" max="13055" width="44.25" style="236" customWidth="1"/>
    <col min="13056" max="13057" width="13.25" style="236" customWidth="1"/>
    <col min="13058" max="13058" width="10.375" style="236" customWidth="1"/>
    <col min="13059" max="13059" width="12.125" style="236" customWidth="1"/>
    <col min="13060" max="13060" width="8.75" style="236" hidden="1" customWidth="1"/>
    <col min="13061" max="13310" width="8.75" style="236"/>
    <col min="13311" max="13311" width="44.25" style="236" customWidth="1"/>
    <col min="13312" max="13313" width="13.25" style="236" customWidth="1"/>
    <col min="13314" max="13314" width="10.375" style="236" customWidth="1"/>
    <col min="13315" max="13315" width="12.125" style="236" customWidth="1"/>
    <col min="13316" max="13316" width="8.75" style="236" hidden="1" customWidth="1"/>
    <col min="13317" max="13566" width="8.75" style="236"/>
    <col min="13567" max="13567" width="44.25" style="236" customWidth="1"/>
    <col min="13568" max="13569" width="13.25" style="236" customWidth="1"/>
    <col min="13570" max="13570" width="10.375" style="236" customWidth="1"/>
    <col min="13571" max="13571" width="12.125" style="236" customWidth="1"/>
    <col min="13572" max="13572" width="8.75" style="236" hidden="1" customWidth="1"/>
    <col min="13573" max="13822" width="8.75" style="236"/>
    <col min="13823" max="13823" width="44.25" style="236" customWidth="1"/>
    <col min="13824" max="13825" width="13.25" style="236" customWidth="1"/>
    <col min="13826" max="13826" width="10.375" style="236" customWidth="1"/>
    <col min="13827" max="13827" width="12.125" style="236" customWidth="1"/>
    <col min="13828" max="13828" width="8.75" style="236" hidden="1" customWidth="1"/>
    <col min="13829" max="14078" width="8.75" style="236"/>
    <col min="14079" max="14079" width="44.25" style="236" customWidth="1"/>
    <col min="14080" max="14081" width="13.25" style="236" customWidth="1"/>
    <col min="14082" max="14082" width="10.375" style="236" customWidth="1"/>
    <col min="14083" max="14083" width="12.125" style="236" customWidth="1"/>
    <col min="14084" max="14084" width="8.75" style="236" hidden="1" customWidth="1"/>
    <col min="14085" max="14334" width="8.75" style="236"/>
    <col min="14335" max="14335" width="44.25" style="236" customWidth="1"/>
    <col min="14336" max="14337" width="13.25" style="236" customWidth="1"/>
    <col min="14338" max="14338" width="10.375" style="236" customWidth="1"/>
    <col min="14339" max="14339" width="12.125" style="236" customWidth="1"/>
    <col min="14340" max="14340" width="8.75" style="236" hidden="1" customWidth="1"/>
    <col min="14341" max="14590" width="8.75" style="236"/>
    <col min="14591" max="14591" width="44.25" style="236" customWidth="1"/>
    <col min="14592" max="14593" width="13.25" style="236" customWidth="1"/>
    <col min="14594" max="14594" width="10.375" style="236" customWidth="1"/>
    <col min="14595" max="14595" width="12.125" style="236" customWidth="1"/>
    <col min="14596" max="14596" width="8.75" style="236" hidden="1" customWidth="1"/>
    <col min="14597" max="14846" width="8.75" style="236"/>
    <col min="14847" max="14847" width="44.25" style="236" customWidth="1"/>
    <col min="14848" max="14849" width="13.25" style="236" customWidth="1"/>
    <col min="14850" max="14850" width="10.375" style="236" customWidth="1"/>
    <col min="14851" max="14851" width="12.125" style="236" customWidth="1"/>
    <col min="14852" max="14852" width="8.75" style="236" hidden="1" customWidth="1"/>
    <col min="14853" max="15102" width="8.75" style="236"/>
    <col min="15103" max="15103" width="44.25" style="236" customWidth="1"/>
    <col min="15104" max="15105" width="13.25" style="236" customWidth="1"/>
    <col min="15106" max="15106" width="10.375" style="236" customWidth="1"/>
    <col min="15107" max="15107" width="12.125" style="236" customWidth="1"/>
    <col min="15108" max="15108" width="8.75" style="236" hidden="1" customWidth="1"/>
    <col min="15109" max="15358" width="8.75" style="236"/>
    <col min="15359" max="15359" width="44.25" style="236" customWidth="1"/>
    <col min="15360" max="15361" width="13.25" style="236" customWidth="1"/>
    <col min="15362" max="15362" width="10.375" style="236" customWidth="1"/>
    <col min="15363" max="15363" width="12.125" style="236" customWidth="1"/>
    <col min="15364" max="15364" width="8.75" style="236" hidden="1" customWidth="1"/>
    <col min="15365" max="15614" width="8.75" style="236"/>
    <col min="15615" max="15615" width="44.25" style="236" customWidth="1"/>
    <col min="15616" max="15617" width="13.25" style="236" customWidth="1"/>
    <col min="15618" max="15618" width="10.375" style="236" customWidth="1"/>
    <col min="15619" max="15619" width="12.125" style="236" customWidth="1"/>
    <col min="15620" max="15620" width="8.75" style="236" hidden="1" customWidth="1"/>
    <col min="15621" max="15870" width="8.75" style="236"/>
    <col min="15871" max="15871" width="44.25" style="236" customWidth="1"/>
    <col min="15872" max="15873" width="13.25" style="236" customWidth="1"/>
    <col min="15874" max="15874" width="10.375" style="236" customWidth="1"/>
    <col min="15875" max="15875" width="12.125" style="236" customWidth="1"/>
    <col min="15876" max="15876" width="8.75" style="236" hidden="1" customWidth="1"/>
    <col min="15877" max="16126" width="8.75" style="236"/>
    <col min="16127" max="16127" width="44.25" style="236" customWidth="1"/>
    <col min="16128" max="16129" width="13.25" style="236" customWidth="1"/>
    <col min="16130" max="16130" width="10.375" style="236" customWidth="1"/>
    <col min="16131" max="16131" width="12.125" style="236" customWidth="1"/>
    <col min="16132" max="16132" width="8.75" style="236" hidden="1" customWidth="1"/>
    <col min="16133" max="16384" width="8.75" style="236"/>
  </cols>
  <sheetData>
    <row r="1" ht="24" customHeight="1" spans="1:5">
      <c r="A1" s="237" t="s">
        <v>1439</v>
      </c>
      <c r="B1" s="237"/>
      <c r="C1" s="237"/>
      <c r="D1" s="237"/>
      <c r="E1" s="237"/>
    </row>
    <row r="2" ht="16.5" customHeight="1" spans="1:5">
      <c r="A2" s="238"/>
      <c r="E2" s="239" t="s">
        <v>54</v>
      </c>
    </row>
    <row r="3" s="233" customFormat="1" ht="39.75" customHeight="1" spans="1:5">
      <c r="A3" s="184" t="s">
        <v>55</v>
      </c>
      <c r="B3" s="160" t="s">
        <v>56</v>
      </c>
      <c r="C3" s="185" t="s">
        <v>57</v>
      </c>
      <c r="D3" s="160" t="s">
        <v>58</v>
      </c>
      <c r="E3" s="160" t="s">
        <v>59</v>
      </c>
    </row>
    <row r="4" s="233" customFormat="1" ht="20.1" customHeight="1" spans="1:5">
      <c r="A4" s="240" t="s">
        <v>1440</v>
      </c>
      <c r="B4" s="187">
        <v>0</v>
      </c>
      <c r="C4" s="187">
        <v>0</v>
      </c>
      <c r="D4" s="188"/>
      <c r="E4" s="188"/>
    </row>
    <row r="5" s="233" customFormat="1" ht="20.1" customHeight="1" spans="1:5">
      <c r="A5" s="240" t="s">
        <v>1441</v>
      </c>
      <c r="B5" s="187"/>
      <c r="C5" s="187"/>
      <c r="D5" s="188"/>
      <c r="E5" s="188"/>
    </row>
    <row r="6" s="233" customFormat="1" ht="20.1" customHeight="1" spans="1:5">
      <c r="A6" s="240" t="s">
        <v>1442</v>
      </c>
      <c r="B6" s="187"/>
      <c r="C6" s="187"/>
      <c r="D6" s="188"/>
      <c r="E6" s="188"/>
    </row>
    <row r="7" s="233" customFormat="1" ht="20.1" customHeight="1" spans="1:5">
      <c r="A7" s="240" t="s">
        <v>1443</v>
      </c>
      <c r="B7" s="187">
        <v>750</v>
      </c>
      <c r="C7" s="187"/>
      <c r="D7" s="188">
        <f t="shared" ref="D6:D18" si="0">C7/B7*100</f>
        <v>0</v>
      </c>
      <c r="E7" s="188"/>
    </row>
    <row r="8" s="233" customFormat="1" ht="20.1" customHeight="1" spans="1:5">
      <c r="A8" s="240" t="s">
        <v>1444</v>
      </c>
      <c r="B8" s="187">
        <v>1050</v>
      </c>
      <c r="C8" s="187">
        <v>545</v>
      </c>
      <c r="D8" s="188">
        <f t="shared" si="0"/>
        <v>51.9</v>
      </c>
      <c r="E8" s="188">
        <v>125.6</v>
      </c>
    </row>
    <row r="9" s="233" customFormat="1" ht="20.1" customHeight="1" spans="1:5">
      <c r="A9" s="240" t="s">
        <v>1445</v>
      </c>
      <c r="B9" s="187">
        <v>250</v>
      </c>
      <c r="C9" s="187">
        <v>171</v>
      </c>
      <c r="D9" s="188">
        <f t="shared" si="0"/>
        <v>68.4</v>
      </c>
      <c r="E9" s="188">
        <v>107.5</v>
      </c>
    </row>
    <row r="10" s="233" customFormat="1" ht="20.1" customHeight="1" spans="1:5">
      <c r="A10" s="240" t="s">
        <v>1446</v>
      </c>
      <c r="B10" s="187">
        <v>42000</v>
      </c>
      <c r="C10" s="187">
        <v>43791</v>
      </c>
      <c r="D10" s="188">
        <f t="shared" si="0"/>
        <v>104.3</v>
      </c>
      <c r="E10" s="188">
        <v>170.2</v>
      </c>
    </row>
    <row r="11" s="233" customFormat="1" ht="20.1" customHeight="1" spans="1:5">
      <c r="A11" s="240" t="s">
        <v>1447</v>
      </c>
      <c r="B11" s="187"/>
      <c r="C11" s="187"/>
      <c r="D11" s="188"/>
      <c r="E11" s="188"/>
    </row>
    <row r="12" s="233" customFormat="1" ht="20.1" customHeight="1" spans="1:5">
      <c r="A12" s="240" t="s">
        <v>1448</v>
      </c>
      <c r="B12" s="187">
        <v>300</v>
      </c>
      <c r="C12" s="187">
        <v>230</v>
      </c>
      <c r="D12" s="188">
        <f t="shared" si="0"/>
        <v>76.7</v>
      </c>
      <c r="E12" s="188">
        <v>87.1</v>
      </c>
    </row>
    <row r="13" s="233" customFormat="1" ht="20.1" customHeight="1" spans="1:5">
      <c r="A13" s="240" t="s">
        <v>1449</v>
      </c>
      <c r="B13" s="187">
        <v>500</v>
      </c>
      <c r="C13" s="187">
        <v>615</v>
      </c>
      <c r="D13" s="188">
        <f t="shared" si="0"/>
        <v>123</v>
      </c>
      <c r="E13" s="188">
        <v>133.1</v>
      </c>
    </row>
    <row r="14" s="233" customFormat="1" ht="20.1" customHeight="1" spans="1:5">
      <c r="A14" s="240" t="s">
        <v>1450</v>
      </c>
      <c r="B14" s="187">
        <v>0</v>
      </c>
      <c r="C14" s="187"/>
      <c r="D14" s="188"/>
      <c r="E14" s="188"/>
    </row>
    <row r="15" s="233" customFormat="1" ht="20.1" customHeight="1" spans="1:5">
      <c r="A15" s="240" t="s">
        <v>1451</v>
      </c>
      <c r="B15" s="187"/>
      <c r="C15" s="187"/>
      <c r="D15" s="188"/>
      <c r="E15" s="188"/>
    </row>
    <row r="16" s="233" customFormat="1" ht="20.1" customHeight="1" spans="1:5">
      <c r="A16" s="240" t="s">
        <v>1452</v>
      </c>
      <c r="B16" s="187">
        <v>450</v>
      </c>
      <c r="C16" s="187">
        <v>351</v>
      </c>
      <c r="D16" s="188">
        <f t="shared" si="0"/>
        <v>78</v>
      </c>
      <c r="E16" s="188">
        <v>53.8</v>
      </c>
    </row>
    <row r="17" s="233" customFormat="1" ht="20.1" customHeight="1" spans="1:5">
      <c r="A17" s="240" t="s">
        <v>1453</v>
      </c>
      <c r="B17" s="187"/>
      <c r="C17" s="187"/>
      <c r="D17" s="188"/>
      <c r="E17" s="188"/>
    </row>
    <row r="18" s="233" customFormat="1" ht="20.1" customHeight="1" spans="1:5">
      <c r="A18" s="240" t="s">
        <v>1454</v>
      </c>
      <c r="B18" s="187"/>
      <c r="C18" s="187"/>
      <c r="D18" s="188"/>
      <c r="E18" s="188"/>
    </row>
    <row r="19" s="234" customFormat="1" ht="20.1" customHeight="1" spans="1:5">
      <c r="A19" s="241" t="s">
        <v>1417</v>
      </c>
      <c r="B19" s="190">
        <f>SUM(B4:B18)</f>
        <v>45300</v>
      </c>
      <c r="C19" s="190">
        <f>SUM(C4:C18)</f>
        <v>45703</v>
      </c>
      <c r="D19" s="191">
        <f>C19/B19*100</f>
        <v>100.9</v>
      </c>
      <c r="E19" s="191">
        <v>160.2</v>
      </c>
    </row>
    <row r="20" s="234" customFormat="1" ht="20.1" customHeight="1" spans="1:5">
      <c r="A20" s="242" t="s">
        <v>1418</v>
      </c>
      <c r="B20" s="190"/>
      <c r="C20" s="190">
        <v>137</v>
      </c>
      <c r="D20" s="191"/>
      <c r="E20" s="191">
        <v>0.8</v>
      </c>
    </row>
    <row r="21" s="234" customFormat="1" ht="20.1" customHeight="1" spans="1:5">
      <c r="A21" s="242" t="s">
        <v>1419</v>
      </c>
      <c r="B21" s="190"/>
      <c r="C21" s="190">
        <f>SUM(C22:C25)</f>
        <v>16955</v>
      </c>
      <c r="D21" s="191"/>
      <c r="E21" s="191">
        <v>36.3</v>
      </c>
    </row>
    <row r="22" s="233" customFormat="1" ht="20.1" customHeight="1" spans="1:5">
      <c r="A22" s="240" t="s">
        <v>87</v>
      </c>
      <c r="B22" s="187"/>
      <c r="C22" s="187">
        <v>6145</v>
      </c>
      <c r="D22" s="188"/>
      <c r="E22" s="191">
        <v>48.2</v>
      </c>
    </row>
    <row r="23" s="233" customFormat="1" ht="20.1" customHeight="1" spans="1:5">
      <c r="A23" s="240" t="s">
        <v>1420</v>
      </c>
      <c r="B23" s="187"/>
      <c r="C23" s="187">
        <v>683</v>
      </c>
      <c r="D23" s="188"/>
      <c r="E23" s="191">
        <v>100</v>
      </c>
    </row>
    <row r="24" s="233" customFormat="1" ht="20.1" customHeight="1" spans="1:5">
      <c r="A24" s="240" t="s">
        <v>1421</v>
      </c>
      <c r="B24" s="187"/>
      <c r="C24" s="187">
        <v>9206</v>
      </c>
      <c r="D24" s="188"/>
      <c r="E24" s="191">
        <v>53.8</v>
      </c>
    </row>
    <row r="25" s="233" customFormat="1" ht="20.1" customHeight="1" spans="1:5">
      <c r="A25" s="240" t="s">
        <v>94</v>
      </c>
      <c r="B25" s="187"/>
      <c r="C25" s="187">
        <v>921</v>
      </c>
      <c r="D25" s="188"/>
      <c r="E25" s="191">
        <v>5.7</v>
      </c>
    </row>
    <row r="26" s="234" customFormat="1" ht="20.1" customHeight="1" spans="1:5">
      <c r="A26" s="241" t="s">
        <v>96</v>
      </c>
      <c r="B26" s="190"/>
      <c r="C26" s="190">
        <f>C19+C20+C21</f>
        <v>62795</v>
      </c>
      <c r="D26" s="188"/>
      <c r="E26" s="191">
        <v>68.1</v>
      </c>
    </row>
    <row r="27" s="233" customFormat="1" ht="31.5" customHeight="1" spans="1:5">
      <c r="A27" s="243"/>
      <c r="B27" s="243"/>
      <c r="C27" s="243"/>
      <c r="D27" s="243"/>
      <c r="E27" s="243"/>
    </row>
    <row r="28" s="233" customFormat="1" ht="30" customHeight="1" spans="1:5">
      <c r="A28" s="244"/>
      <c r="B28" s="244"/>
      <c r="C28" s="244"/>
      <c r="D28" s="244"/>
      <c r="E28" s="244"/>
    </row>
    <row r="29" s="233" customFormat="1" ht="32.25" customHeight="1" spans="1:5">
      <c r="A29" s="244"/>
      <c r="B29" s="244"/>
      <c r="C29" s="244"/>
      <c r="D29" s="244"/>
      <c r="E29" s="244"/>
    </row>
    <row r="30" s="233" customFormat="1" ht="56.25" customHeight="1" spans="1:5">
      <c r="A30" s="244"/>
      <c r="B30" s="244"/>
      <c r="C30" s="244"/>
      <c r="D30" s="244"/>
      <c r="E30" s="244"/>
    </row>
    <row r="31" customHeight="1" spans="1:5">
      <c r="A31" s="245"/>
      <c r="B31" s="245"/>
      <c r="C31" s="245"/>
      <c r="D31" s="245"/>
      <c r="E31" s="245"/>
    </row>
    <row r="32" ht="33.75" customHeight="1" spans="1:5">
      <c r="A32" s="245"/>
      <c r="B32" s="245"/>
      <c r="C32" s="245"/>
      <c r="D32" s="245"/>
      <c r="E32" s="245"/>
    </row>
    <row r="33" ht="33.75" customHeight="1" spans="1:5">
      <c r="A33" s="245"/>
      <c r="B33" s="245"/>
      <c r="C33" s="245"/>
      <c r="D33" s="245"/>
      <c r="E33" s="245"/>
    </row>
  </sheetData>
  <mergeCells count="8">
    <mergeCell ref="A1:E1"/>
    <mergeCell ref="A27:E27"/>
    <mergeCell ref="A28:E28"/>
    <mergeCell ref="A29:E29"/>
    <mergeCell ref="A30:E30"/>
    <mergeCell ref="A31:E31"/>
    <mergeCell ref="A32:E32"/>
    <mergeCell ref="A33:E33"/>
  </mergeCells>
  <printOptions horizontalCentered="1"/>
  <pageMargins left="0.707638888888889" right="0.707638888888889" top="0.747916666666667" bottom="0.747916666666667" header="0.313888888888889" footer="0.313888888888889"/>
  <pageSetup paperSize="9" scale="97" firstPageNumber="41" fitToHeight="0" orientation="portrait" useFirstPageNumber="1"/>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Zeros="0" defaultGridColor="0" colorId="8" workbookViewId="0">
      <selection activeCell="G13" sqref="G13"/>
    </sheetView>
  </sheetViews>
  <sheetFormatPr defaultColWidth="8.75" defaultRowHeight="14.25" outlineLevelCol="4"/>
  <cols>
    <col min="1" max="1" width="56.875" style="225" customWidth="1"/>
    <col min="2" max="2" width="11.875" style="225" customWidth="1"/>
    <col min="3" max="3" width="13" style="225" customWidth="1"/>
    <col min="4" max="4" width="11.625" style="225" customWidth="1"/>
    <col min="5" max="5" width="13" style="225" customWidth="1"/>
    <col min="6" max="12" width="9" style="225" customWidth="1"/>
    <col min="13" max="245" width="8.75" style="225"/>
    <col min="246" max="246" width="62.75" style="225" customWidth="1"/>
    <col min="247" max="248" width="13.25" style="225" customWidth="1"/>
    <col min="249" max="249" width="10.5" style="225" customWidth="1"/>
    <col min="250" max="250" width="12.25" style="225" customWidth="1"/>
    <col min="251" max="251" width="8.75" style="225" hidden="1" customWidth="1"/>
    <col min="252" max="268" width="9" style="225" customWidth="1"/>
    <col min="269" max="501" width="8.75" style="225"/>
    <col min="502" max="502" width="62.75" style="225" customWidth="1"/>
    <col min="503" max="504" width="13.25" style="225" customWidth="1"/>
    <col min="505" max="505" width="10.5" style="225" customWidth="1"/>
    <col min="506" max="506" width="12.25" style="225" customWidth="1"/>
    <col min="507" max="507" width="8.75" style="225" hidden="1" customWidth="1"/>
    <col min="508" max="524" width="9" style="225" customWidth="1"/>
    <col min="525" max="757" width="8.75" style="225"/>
    <col min="758" max="758" width="62.75" style="225" customWidth="1"/>
    <col min="759" max="760" width="13.25" style="225" customWidth="1"/>
    <col min="761" max="761" width="10.5" style="225" customWidth="1"/>
    <col min="762" max="762" width="12.25" style="225" customWidth="1"/>
    <col min="763" max="763" width="8.75" style="225" hidden="1" customWidth="1"/>
    <col min="764" max="780" width="9" style="225" customWidth="1"/>
    <col min="781" max="1013" width="8.75" style="225"/>
    <col min="1014" max="1014" width="62.75" style="225" customWidth="1"/>
    <col min="1015" max="1016" width="13.25" style="225" customWidth="1"/>
    <col min="1017" max="1017" width="10.5" style="225" customWidth="1"/>
    <col min="1018" max="1018" width="12.25" style="225" customWidth="1"/>
    <col min="1019" max="1019" width="8.75" style="225" hidden="1" customWidth="1"/>
    <col min="1020" max="1036" width="9" style="225" customWidth="1"/>
    <col min="1037" max="1269" width="8.75" style="225"/>
    <col min="1270" max="1270" width="62.75" style="225" customWidth="1"/>
    <col min="1271" max="1272" width="13.25" style="225" customWidth="1"/>
    <col min="1273" max="1273" width="10.5" style="225" customWidth="1"/>
    <col min="1274" max="1274" width="12.25" style="225" customWidth="1"/>
    <col min="1275" max="1275" width="8.75" style="225" hidden="1" customWidth="1"/>
    <col min="1276" max="1292" width="9" style="225" customWidth="1"/>
    <col min="1293" max="1525" width="8.75" style="225"/>
    <col min="1526" max="1526" width="62.75" style="225" customWidth="1"/>
    <col min="1527" max="1528" width="13.25" style="225" customWidth="1"/>
    <col min="1529" max="1529" width="10.5" style="225" customWidth="1"/>
    <col min="1530" max="1530" width="12.25" style="225" customWidth="1"/>
    <col min="1531" max="1531" width="8.75" style="225" hidden="1" customWidth="1"/>
    <col min="1532" max="1548" width="9" style="225" customWidth="1"/>
    <col min="1549" max="1781" width="8.75" style="225"/>
    <col min="1782" max="1782" width="62.75" style="225" customWidth="1"/>
    <col min="1783" max="1784" width="13.25" style="225" customWidth="1"/>
    <col min="1785" max="1785" width="10.5" style="225" customWidth="1"/>
    <col min="1786" max="1786" width="12.25" style="225" customWidth="1"/>
    <col min="1787" max="1787" width="8.75" style="225" hidden="1" customWidth="1"/>
    <col min="1788" max="1804" width="9" style="225" customWidth="1"/>
    <col min="1805" max="2037" width="8.75" style="225"/>
    <col min="2038" max="2038" width="62.75" style="225" customWidth="1"/>
    <col min="2039" max="2040" width="13.25" style="225" customWidth="1"/>
    <col min="2041" max="2041" width="10.5" style="225" customWidth="1"/>
    <col min="2042" max="2042" width="12.25" style="225" customWidth="1"/>
    <col min="2043" max="2043" width="8.75" style="225" hidden="1" customWidth="1"/>
    <col min="2044" max="2060" width="9" style="225" customWidth="1"/>
    <col min="2061" max="2293" width="8.75" style="225"/>
    <col min="2294" max="2294" width="62.75" style="225" customWidth="1"/>
    <col min="2295" max="2296" width="13.25" style="225" customWidth="1"/>
    <col min="2297" max="2297" width="10.5" style="225" customWidth="1"/>
    <col min="2298" max="2298" width="12.25" style="225" customWidth="1"/>
    <col min="2299" max="2299" width="8.75" style="225" hidden="1" customWidth="1"/>
    <col min="2300" max="2316" width="9" style="225" customWidth="1"/>
    <col min="2317" max="2549" width="8.75" style="225"/>
    <col min="2550" max="2550" width="62.75" style="225" customWidth="1"/>
    <col min="2551" max="2552" width="13.25" style="225" customWidth="1"/>
    <col min="2553" max="2553" width="10.5" style="225" customWidth="1"/>
    <col min="2554" max="2554" width="12.25" style="225" customWidth="1"/>
    <col min="2555" max="2555" width="8.75" style="225" hidden="1" customWidth="1"/>
    <col min="2556" max="2572" width="9" style="225" customWidth="1"/>
    <col min="2573" max="2805" width="8.75" style="225"/>
    <col min="2806" max="2806" width="62.75" style="225" customWidth="1"/>
    <col min="2807" max="2808" width="13.25" style="225" customWidth="1"/>
    <col min="2809" max="2809" width="10.5" style="225" customWidth="1"/>
    <col min="2810" max="2810" width="12.25" style="225" customWidth="1"/>
    <col min="2811" max="2811" width="8.75" style="225" hidden="1" customWidth="1"/>
    <col min="2812" max="2828" width="9" style="225" customWidth="1"/>
    <col min="2829" max="3061" width="8.75" style="225"/>
    <col min="3062" max="3062" width="62.75" style="225" customWidth="1"/>
    <col min="3063" max="3064" width="13.25" style="225" customWidth="1"/>
    <col min="3065" max="3065" width="10.5" style="225" customWidth="1"/>
    <col min="3066" max="3066" width="12.25" style="225" customWidth="1"/>
    <col min="3067" max="3067" width="8.75" style="225" hidden="1" customWidth="1"/>
    <col min="3068" max="3084" width="9" style="225" customWidth="1"/>
    <col min="3085" max="3317" width="8.75" style="225"/>
    <col min="3318" max="3318" width="62.75" style="225" customWidth="1"/>
    <col min="3319" max="3320" width="13.25" style="225" customWidth="1"/>
    <col min="3321" max="3321" width="10.5" style="225" customWidth="1"/>
    <col min="3322" max="3322" width="12.25" style="225" customWidth="1"/>
    <col min="3323" max="3323" width="8.75" style="225" hidden="1" customWidth="1"/>
    <col min="3324" max="3340" width="9" style="225" customWidth="1"/>
    <col min="3341" max="3573" width="8.75" style="225"/>
    <col min="3574" max="3574" width="62.75" style="225" customWidth="1"/>
    <col min="3575" max="3576" width="13.25" style="225" customWidth="1"/>
    <col min="3577" max="3577" width="10.5" style="225" customWidth="1"/>
    <col min="3578" max="3578" width="12.25" style="225" customWidth="1"/>
    <col min="3579" max="3579" width="8.75" style="225" hidden="1" customWidth="1"/>
    <col min="3580" max="3596" width="9" style="225" customWidth="1"/>
    <col min="3597" max="3829" width="8.75" style="225"/>
    <col min="3830" max="3830" width="62.75" style="225" customWidth="1"/>
    <col min="3831" max="3832" width="13.25" style="225" customWidth="1"/>
    <col min="3833" max="3833" width="10.5" style="225" customWidth="1"/>
    <col min="3834" max="3834" width="12.25" style="225" customWidth="1"/>
    <col min="3835" max="3835" width="8.75" style="225" hidden="1" customWidth="1"/>
    <col min="3836" max="3852" width="9" style="225" customWidth="1"/>
    <col min="3853" max="4085" width="8.75" style="225"/>
    <col min="4086" max="4086" width="62.75" style="225" customWidth="1"/>
    <col min="4087" max="4088" width="13.25" style="225" customWidth="1"/>
    <col min="4089" max="4089" width="10.5" style="225" customWidth="1"/>
    <col min="4090" max="4090" width="12.25" style="225" customWidth="1"/>
    <col min="4091" max="4091" width="8.75" style="225" hidden="1" customWidth="1"/>
    <col min="4092" max="4108" width="9" style="225" customWidth="1"/>
    <col min="4109" max="4341" width="8.75" style="225"/>
    <col min="4342" max="4342" width="62.75" style="225" customWidth="1"/>
    <col min="4343" max="4344" width="13.25" style="225" customWidth="1"/>
    <col min="4345" max="4345" width="10.5" style="225" customWidth="1"/>
    <col min="4346" max="4346" width="12.25" style="225" customWidth="1"/>
    <col min="4347" max="4347" width="8.75" style="225" hidden="1" customWidth="1"/>
    <col min="4348" max="4364" width="9" style="225" customWidth="1"/>
    <col min="4365" max="4597" width="8.75" style="225"/>
    <col min="4598" max="4598" width="62.75" style="225" customWidth="1"/>
    <col min="4599" max="4600" width="13.25" style="225" customWidth="1"/>
    <col min="4601" max="4601" width="10.5" style="225" customWidth="1"/>
    <col min="4602" max="4602" width="12.25" style="225" customWidth="1"/>
    <col min="4603" max="4603" width="8.75" style="225" hidden="1" customWidth="1"/>
    <col min="4604" max="4620" width="9" style="225" customWidth="1"/>
    <col min="4621" max="4853" width="8.75" style="225"/>
    <col min="4854" max="4854" width="62.75" style="225" customWidth="1"/>
    <col min="4855" max="4856" width="13.25" style="225" customWidth="1"/>
    <col min="4857" max="4857" width="10.5" style="225" customWidth="1"/>
    <col min="4858" max="4858" width="12.25" style="225" customWidth="1"/>
    <col min="4859" max="4859" width="8.75" style="225" hidden="1" customWidth="1"/>
    <col min="4860" max="4876" width="9" style="225" customWidth="1"/>
    <col min="4877" max="5109" width="8.75" style="225"/>
    <col min="5110" max="5110" width="62.75" style="225" customWidth="1"/>
    <col min="5111" max="5112" width="13.25" style="225" customWidth="1"/>
    <col min="5113" max="5113" width="10.5" style="225" customWidth="1"/>
    <col min="5114" max="5114" width="12.25" style="225" customWidth="1"/>
    <col min="5115" max="5115" width="8.75" style="225" hidden="1" customWidth="1"/>
    <col min="5116" max="5132" width="9" style="225" customWidth="1"/>
    <col min="5133" max="5365" width="8.75" style="225"/>
    <col min="5366" max="5366" width="62.75" style="225" customWidth="1"/>
    <col min="5367" max="5368" width="13.25" style="225" customWidth="1"/>
    <col min="5369" max="5369" width="10.5" style="225" customWidth="1"/>
    <col min="5370" max="5370" width="12.25" style="225" customWidth="1"/>
    <col min="5371" max="5371" width="8.75" style="225" hidden="1" customWidth="1"/>
    <col min="5372" max="5388" width="9" style="225" customWidth="1"/>
    <col min="5389" max="5621" width="8.75" style="225"/>
    <col min="5622" max="5622" width="62.75" style="225" customWidth="1"/>
    <col min="5623" max="5624" width="13.25" style="225" customWidth="1"/>
    <col min="5625" max="5625" width="10.5" style="225" customWidth="1"/>
    <col min="5626" max="5626" width="12.25" style="225" customWidth="1"/>
    <col min="5627" max="5627" width="8.75" style="225" hidden="1" customWidth="1"/>
    <col min="5628" max="5644" width="9" style="225" customWidth="1"/>
    <col min="5645" max="5877" width="8.75" style="225"/>
    <col min="5878" max="5878" width="62.75" style="225" customWidth="1"/>
    <col min="5879" max="5880" width="13.25" style="225" customWidth="1"/>
    <col min="5881" max="5881" width="10.5" style="225" customWidth="1"/>
    <col min="5882" max="5882" width="12.25" style="225" customWidth="1"/>
    <col min="5883" max="5883" width="8.75" style="225" hidden="1" customWidth="1"/>
    <col min="5884" max="5900" width="9" style="225" customWidth="1"/>
    <col min="5901" max="6133" width="8.75" style="225"/>
    <col min="6134" max="6134" width="62.75" style="225" customWidth="1"/>
    <col min="6135" max="6136" width="13.25" style="225" customWidth="1"/>
    <col min="6137" max="6137" width="10.5" style="225" customWidth="1"/>
    <col min="6138" max="6138" width="12.25" style="225" customWidth="1"/>
    <col min="6139" max="6139" width="8.75" style="225" hidden="1" customWidth="1"/>
    <col min="6140" max="6156" width="9" style="225" customWidth="1"/>
    <col min="6157" max="6389" width="8.75" style="225"/>
    <col min="6390" max="6390" width="62.75" style="225" customWidth="1"/>
    <col min="6391" max="6392" width="13.25" style="225" customWidth="1"/>
    <col min="6393" max="6393" width="10.5" style="225" customWidth="1"/>
    <col min="6394" max="6394" width="12.25" style="225" customWidth="1"/>
    <col min="6395" max="6395" width="8.75" style="225" hidden="1" customWidth="1"/>
    <col min="6396" max="6412" width="9" style="225" customWidth="1"/>
    <col min="6413" max="6645" width="8.75" style="225"/>
    <col min="6646" max="6646" width="62.75" style="225" customWidth="1"/>
    <col min="6647" max="6648" width="13.25" style="225" customWidth="1"/>
    <col min="6649" max="6649" width="10.5" style="225" customWidth="1"/>
    <col min="6650" max="6650" width="12.25" style="225" customWidth="1"/>
    <col min="6651" max="6651" width="8.75" style="225" hidden="1" customWidth="1"/>
    <col min="6652" max="6668" width="9" style="225" customWidth="1"/>
    <col min="6669" max="6901" width="8.75" style="225"/>
    <col min="6902" max="6902" width="62.75" style="225" customWidth="1"/>
    <col min="6903" max="6904" width="13.25" style="225" customWidth="1"/>
    <col min="6905" max="6905" width="10.5" style="225" customWidth="1"/>
    <col min="6906" max="6906" width="12.25" style="225" customWidth="1"/>
    <col min="6907" max="6907" width="8.75" style="225" hidden="1" customWidth="1"/>
    <col min="6908" max="6924" width="9" style="225" customWidth="1"/>
    <col min="6925" max="7157" width="8.75" style="225"/>
    <col min="7158" max="7158" width="62.75" style="225" customWidth="1"/>
    <col min="7159" max="7160" width="13.25" style="225" customWidth="1"/>
    <col min="7161" max="7161" width="10.5" style="225" customWidth="1"/>
    <col min="7162" max="7162" width="12.25" style="225" customWidth="1"/>
    <col min="7163" max="7163" width="8.75" style="225" hidden="1" customWidth="1"/>
    <col min="7164" max="7180" width="9" style="225" customWidth="1"/>
    <col min="7181" max="7413" width="8.75" style="225"/>
    <col min="7414" max="7414" width="62.75" style="225" customWidth="1"/>
    <col min="7415" max="7416" width="13.25" style="225" customWidth="1"/>
    <col min="7417" max="7417" width="10.5" style="225" customWidth="1"/>
    <col min="7418" max="7418" width="12.25" style="225" customWidth="1"/>
    <col min="7419" max="7419" width="8.75" style="225" hidden="1" customWidth="1"/>
    <col min="7420" max="7436" width="9" style="225" customWidth="1"/>
    <col min="7437" max="7669" width="8.75" style="225"/>
    <col min="7670" max="7670" width="62.75" style="225" customWidth="1"/>
    <col min="7671" max="7672" width="13.25" style="225" customWidth="1"/>
    <col min="7673" max="7673" width="10.5" style="225" customWidth="1"/>
    <col min="7674" max="7674" width="12.25" style="225" customWidth="1"/>
    <col min="7675" max="7675" width="8.75" style="225" hidden="1" customWidth="1"/>
    <col min="7676" max="7692" width="9" style="225" customWidth="1"/>
    <col min="7693" max="7925" width="8.75" style="225"/>
    <col min="7926" max="7926" width="62.75" style="225" customWidth="1"/>
    <col min="7927" max="7928" width="13.25" style="225" customWidth="1"/>
    <col min="7929" max="7929" width="10.5" style="225" customWidth="1"/>
    <col min="7930" max="7930" width="12.25" style="225" customWidth="1"/>
    <col min="7931" max="7931" width="8.75" style="225" hidden="1" customWidth="1"/>
    <col min="7932" max="7948" width="9" style="225" customWidth="1"/>
    <col min="7949" max="8181" width="8.75" style="225"/>
    <col min="8182" max="8182" width="62.75" style="225" customWidth="1"/>
    <col min="8183" max="8184" width="13.25" style="225" customWidth="1"/>
    <col min="8185" max="8185" width="10.5" style="225" customWidth="1"/>
    <col min="8186" max="8186" width="12.25" style="225" customWidth="1"/>
    <col min="8187" max="8187" width="8.75" style="225" hidden="1" customWidth="1"/>
    <col min="8188" max="8204" width="9" style="225" customWidth="1"/>
    <col min="8205" max="8437" width="8.75" style="225"/>
    <col min="8438" max="8438" width="62.75" style="225" customWidth="1"/>
    <col min="8439" max="8440" width="13.25" style="225" customWidth="1"/>
    <col min="8441" max="8441" width="10.5" style="225" customWidth="1"/>
    <col min="8442" max="8442" width="12.25" style="225" customWidth="1"/>
    <col min="8443" max="8443" width="8.75" style="225" hidden="1" customWidth="1"/>
    <col min="8444" max="8460" width="9" style="225" customWidth="1"/>
    <col min="8461" max="8693" width="8.75" style="225"/>
    <col min="8694" max="8694" width="62.75" style="225" customWidth="1"/>
    <col min="8695" max="8696" width="13.25" style="225" customWidth="1"/>
    <col min="8697" max="8697" width="10.5" style="225" customWidth="1"/>
    <col min="8698" max="8698" width="12.25" style="225" customWidth="1"/>
    <col min="8699" max="8699" width="8.75" style="225" hidden="1" customWidth="1"/>
    <col min="8700" max="8716" width="9" style="225" customWidth="1"/>
    <col min="8717" max="8949" width="8.75" style="225"/>
    <col min="8950" max="8950" width="62.75" style="225" customWidth="1"/>
    <col min="8951" max="8952" width="13.25" style="225" customWidth="1"/>
    <col min="8953" max="8953" width="10.5" style="225" customWidth="1"/>
    <col min="8954" max="8954" width="12.25" style="225" customWidth="1"/>
    <col min="8955" max="8955" width="8.75" style="225" hidden="1" customWidth="1"/>
    <col min="8956" max="8972" width="9" style="225" customWidth="1"/>
    <col min="8973" max="9205" width="8.75" style="225"/>
    <col min="9206" max="9206" width="62.75" style="225" customWidth="1"/>
    <col min="9207" max="9208" width="13.25" style="225" customWidth="1"/>
    <col min="9209" max="9209" width="10.5" style="225" customWidth="1"/>
    <col min="9210" max="9210" width="12.25" style="225" customWidth="1"/>
    <col min="9211" max="9211" width="8.75" style="225" hidden="1" customWidth="1"/>
    <col min="9212" max="9228" width="9" style="225" customWidth="1"/>
    <col min="9229" max="9461" width="8.75" style="225"/>
    <col min="9462" max="9462" width="62.75" style="225" customWidth="1"/>
    <col min="9463" max="9464" width="13.25" style="225" customWidth="1"/>
    <col min="9465" max="9465" width="10.5" style="225" customWidth="1"/>
    <col min="9466" max="9466" width="12.25" style="225" customWidth="1"/>
    <col min="9467" max="9467" width="8.75" style="225" hidden="1" customWidth="1"/>
    <col min="9468" max="9484" width="9" style="225" customWidth="1"/>
    <col min="9485" max="9717" width="8.75" style="225"/>
    <col min="9718" max="9718" width="62.75" style="225" customWidth="1"/>
    <col min="9719" max="9720" width="13.25" style="225" customWidth="1"/>
    <col min="9721" max="9721" width="10.5" style="225" customWidth="1"/>
    <col min="9722" max="9722" width="12.25" style="225" customWidth="1"/>
    <col min="9723" max="9723" width="8.75" style="225" hidden="1" customWidth="1"/>
    <col min="9724" max="9740" width="9" style="225" customWidth="1"/>
    <col min="9741" max="9973" width="8.75" style="225"/>
    <col min="9974" max="9974" width="62.75" style="225" customWidth="1"/>
    <col min="9975" max="9976" width="13.25" style="225" customWidth="1"/>
    <col min="9977" max="9977" width="10.5" style="225" customWidth="1"/>
    <col min="9978" max="9978" width="12.25" style="225" customWidth="1"/>
    <col min="9979" max="9979" width="8.75" style="225" hidden="1" customWidth="1"/>
    <col min="9980" max="9996" width="9" style="225" customWidth="1"/>
    <col min="9997" max="10229" width="8.75" style="225"/>
    <col min="10230" max="10230" width="62.75" style="225" customWidth="1"/>
    <col min="10231" max="10232" width="13.25" style="225" customWidth="1"/>
    <col min="10233" max="10233" width="10.5" style="225" customWidth="1"/>
    <col min="10234" max="10234" width="12.25" style="225" customWidth="1"/>
    <col min="10235" max="10235" width="8.75" style="225" hidden="1" customWidth="1"/>
    <col min="10236" max="10252" width="9" style="225" customWidth="1"/>
    <col min="10253" max="10485" width="8.75" style="225"/>
    <col min="10486" max="10486" width="62.75" style="225" customWidth="1"/>
    <col min="10487" max="10488" width="13.25" style="225" customWidth="1"/>
    <col min="10489" max="10489" width="10.5" style="225" customWidth="1"/>
    <col min="10490" max="10490" width="12.25" style="225" customWidth="1"/>
    <col min="10491" max="10491" width="8.75" style="225" hidden="1" customWidth="1"/>
    <col min="10492" max="10508" width="9" style="225" customWidth="1"/>
    <col min="10509" max="10741" width="8.75" style="225"/>
    <col min="10742" max="10742" width="62.75" style="225" customWidth="1"/>
    <col min="10743" max="10744" width="13.25" style="225" customWidth="1"/>
    <col min="10745" max="10745" width="10.5" style="225" customWidth="1"/>
    <col min="10746" max="10746" width="12.25" style="225" customWidth="1"/>
    <col min="10747" max="10747" width="8.75" style="225" hidden="1" customWidth="1"/>
    <col min="10748" max="10764" width="9" style="225" customWidth="1"/>
    <col min="10765" max="10997" width="8.75" style="225"/>
    <col min="10998" max="10998" width="62.75" style="225" customWidth="1"/>
    <col min="10999" max="11000" width="13.25" style="225" customWidth="1"/>
    <col min="11001" max="11001" width="10.5" style="225" customWidth="1"/>
    <col min="11002" max="11002" width="12.25" style="225" customWidth="1"/>
    <col min="11003" max="11003" width="8.75" style="225" hidden="1" customWidth="1"/>
    <col min="11004" max="11020" width="9" style="225" customWidth="1"/>
    <col min="11021" max="11253" width="8.75" style="225"/>
    <col min="11254" max="11254" width="62.75" style="225" customWidth="1"/>
    <col min="11255" max="11256" width="13.25" style="225" customWidth="1"/>
    <col min="11257" max="11257" width="10.5" style="225" customWidth="1"/>
    <col min="11258" max="11258" width="12.25" style="225" customWidth="1"/>
    <col min="11259" max="11259" width="8.75" style="225" hidden="1" customWidth="1"/>
    <col min="11260" max="11276" width="9" style="225" customWidth="1"/>
    <col min="11277" max="11509" width="8.75" style="225"/>
    <col min="11510" max="11510" width="62.75" style="225" customWidth="1"/>
    <col min="11511" max="11512" width="13.25" style="225" customWidth="1"/>
    <col min="11513" max="11513" width="10.5" style="225" customWidth="1"/>
    <col min="11514" max="11514" width="12.25" style="225" customWidth="1"/>
    <col min="11515" max="11515" width="8.75" style="225" hidden="1" customWidth="1"/>
    <col min="11516" max="11532" width="9" style="225" customWidth="1"/>
    <col min="11533" max="11765" width="8.75" style="225"/>
    <col min="11766" max="11766" width="62.75" style="225" customWidth="1"/>
    <col min="11767" max="11768" width="13.25" style="225" customWidth="1"/>
    <col min="11769" max="11769" width="10.5" style="225" customWidth="1"/>
    <col min="11770" max="11770" width="12.25" style="225" customWidth="1"/>
    <col min="11771" max="11771" width="8.75" style="225" hidden="1" customWidth="1"/>
    <col min="11772" max="11788" width="9" style="225" customWidth="1"/>
    <col min="11789" max="12021" width="8.75" style="225"/>
    <col min="12022" max="12022" width="62.75" style="225" customWidth="1"/>
    <col min="12023" max="12024" width="13.25" style="225" customWidth="1"/>
    <col min="12025" max="12025" width="10.5" style="225" customWidth="1"/>
    <col min="12026" max="12026" width="12.25" style="225" customWidth="1"/>
    <col min="12027" max="12027" width="8.75" style="225" hidden="1" customWidth="1"/>
    <col min="12028" max="12044" width="9" style="225" customWidth="1"/>
    <col min="12045" max="12277" width="8.75" style="225"/>
    <col min="12278" max="12278" width="62.75" style="225" customWidth="1"/>
    <col min="12279" max="12280" width="13.25" style="225" customWidth="1"/>
    <col min="12281" max="12281" width="10.5" style="225" customWidth="1"/>
    <col min="12282" max="12282" width="12.25" style="225" customWidth="1"/>
    <col min="12283" max="12283" width="8.75" style="225" hidden="1" customWidth="1"/>
    <col min="12284" max="12300" width="9" style="225" customWidth="1"/>
    <col min="12301" max="12533" width="8.75" style="225"/>
    <col min="12534" max="12534" width="62.75" style="225" customWidth="1"/>
    <col min="12535" max="12536" width="13.25" style="225" customWidth="1"/>
    <col min="12537" max="12537" width="10.5" style="225" customWidth="1"/>
    <col min="12538" max="12538" width="12.25" style="225" customWidth="1"/>
    <col min="12539" max="12539" width="8.75" style="225" hidden="1" customWidth="1"/>
    <col min="12540" max="12556" width="9" style="225" customWidth="1"/>
    <col min="12557" max="12789" width="8.75" style="225"/>
    <col min="12790" max="12790" width="62.75" style="225" customWidth="1"/>
    <col min="12791" max="12792" width="13.25" style="225" customWidth="1"/>
    <col min="12793" max="12793" width="10.5" style="225" customWidth="1"/>
    <col min="12794" max="12794" width="12.25" style="225" customWidth="1"/>
    <col min="12795" max="12795" width="8.75" style="225" hidden="1" customWidth="1"/>
    <col min="12796" max="12812" width="9" style="225" customWidth="1"/>
    <col min="12813" max="13045" width="8.75" style="225"/>
    <col min="13046" max="13046" width="62.75" style="225" customWidth="1"/>
    <col min="13047" max="13048" width="13.25" style="225" customWidth="1"/>
    <col min="13049" max="13049" width="10.5" style="225" customWidth="1"/>
    <col min="13050" max="13050" width="12.25" style="225" customWidth="1"/>
    <col min="13051" max="13051" width="8.75" style="225" hidden="1" customWidth="1"/>
    <col min="13052" max="13068" width="9" style="225" customWidth="1"/>
    <col min="13069" max="13301" width="8.75" style="225"/>
    <col min="13302" max="13302" width="62.75" style="225" customWidth="1"/>
    <col min="13303" max="13304" width="13.25" style="225" customWidth="1"/>
    <col min="13305" max="13305" width="10.5" style="225" customWidth="1"/>
    <col min="13306" max="13306" width="12.25" style="225" customWidth="1"/>
    <col min="13307" max="13307" width="8.75" style="225" hidden="1" customWidth="1"/>
    <col min="13308" max="13324" width="9" style="225" customWidth="1"/>
    <col min="13325" max="13557" width="8.75" style="225"/>
    <col min="13558" max="13558" width="62.75" style="225" customWidth="1"/>
    <col min="13559" max="13560" width="13.25" style="225" customWidth="1"/>
    <col min="13561" max="13561" width="10.5" style="225" customWidth="1"/>
    <col min="13562" max="13562" width="12.25" style="225" customWidth="1"/>
    <col min="13563" max="13563" width="8.75" style="225" hidden="1" customWidth="1"/>
    <col min="13564" max="13580" width="9" style="225" customWidth="1"/>
    <col min="13581" max="13813" width="8.75" style="225"/>
    <col min="13814" max="13814" width="62.75" style="225" customWidth="1"/>
    <col min="13815" max="13816" width="13.25" style="225" customWidth="1"/>
    <col min="13817" max="13817" width="10.5" style="225" customWidth="1"/>
    <col min="13818" max="13818" width="12.25" style="225" customWidth="1"/>
    <col min="13819" max="13819" width="8.75" style="225" hidden="1" customWidth="1"/>
    <col min="13820" max="13836" width="9" style="225" customWidth="1"/>
    <col min="13837" max="14069" width="8.75" style="225"/>
    <col min="14070" max="14070" width="62.75" style="225" customWidth="1"/>
    <col min="14071" max="14072" width="13.25" style="225" customWidth="1"/>
    <col min="14073" max="14073" width="10.5" style="225" customWidth="1"/>
    <col min="14074" max="14074" width="12.25" style="225" customWidth="1"/>
    <col min="14075" max="14075" width="8.75" style="225" hidden="1" customWidth="1"/>
    <col min="14076" max="14092" width="9" style="225" customWidth="1"/>
    <col min="14093" max="14325" width="8.75" style="225"/>
    <col min="14326" max="14326" width="62.75" style="225" customWidth="1"/>
    <col min="14327" max="14328" width="13.25" style="225" customWidth="1"/>
    <col min="14329" max="14329" width="10.5" style="225" customWidth="1"/>
    <col min="14330" max="14330" width="12.25" style="225" customWidth="1"/>
    <col min="14331" max="14331" width="8.75" style="225" hidden="1" customWidth="1"/>
    <col min="14332" max="14348" width="9" style="225" customWidth="1"/>
    <col min="14349" max="14581" width="8.75" style="225"/>
    <col min="14582" max="14582" width="62.75" style="225" customWidth="1"/>
    <col min="14583" max="14584" width="13.25" style="225" customWidth="1"/>
    <col min="14585" max="14585" width="10.5" style="225" customWidth="1"/>
    <col min="14586" max="14586" width="12.25" style="225" customWidth="1"/>
    <col min="14587" max="14587" width="8.75" style="225" hidden="1" customWidth="1"/>
    <col min="14588" max="14604" width="9" style="225" customWidth="1"/>
    <col min="14605" max="14837" width="8.75" style="225"/>
    <col min="14838" max="14838" width="62.75" style="225" customWidth="1"/>
    <col min="14839" max="14840" width="13.25" style="225" customWidth="1"/>
    <col min="14841" max="14841" width="10.5" style="225" customWidth="1"/>
    <col min="14842" max="14842" width="12.25" style="225" customWidth="1"/>
    <col min="14843" max="14843" width="8.75" style="225" hidden="1" customWidth="1"/>
    <col min="14844" max="14860" width="9" style="225" customWidth="1"/>
    <col min="14861" max="15093" width="8.75" style="225"/>
    <col min="15094" max="15094" width="62.75" style="225" customWidth="1"/>
    <col min="15095" max="15096" width="13.25" style="225" customWidth="1"/>
    <col min="15097" max="15097" width="10.5" style="225" customWidth="1"/>
    <col min="15098" max="15098" width="12.25" style="225" customWidth="1"/>
    <col min="15099" max="15099" width="8.75" style="225" hidden="1" customWidth="1"/>
    <col min="15100" max="15116" width="9" style="225" customWidth="1"/>
    <col min="15117" max="15349" width="8.75" style="225"/>
    <col min="15350" max="15350" width="62.75" style="225" customWidth="1"/>
    <col min="15351" max="15352" width="13.25" style="225" customWidth="1"/>
    <col min="15353" max="15353" width="10.5" style="225" customWidth="1"/>
    <col min="15354" max="15354" width="12.25" style="225" customWidth="1"/>
    <col min="15355" max="15355" width="8.75" style="225" hidden="1" customWidth="1"/>
    <col min="15356" max="15372" width="9" style="225" customWidth="1"/>
    <col min="15373" max="15605" width="8.75" style="225"/>
    <col min="15606" max="15606" width="62.75" style="225" customWidth="1"/>
    <col min="15607" max="15608" width="13.25" style="225" customWidth="1"/>
    <col min="15609" max="15609" width="10.5" style="225" customWidth="1"/>
    <col min="15610" max="15610" width="12.25" style="225" customWidth="1"/>
    <col min="15611" max="15611" width="8.75" style="225" hidden="1" customWidth="1"/>
    <col min="15612" max="15628" width="9" style="225" customWidth="1"/>
    <col min="15629" max="15861" width="8.75" style="225"/>
    <col min="15862" max="15862" width="62.75" style="225" customWidth="1"/>
    <col min="15863" max="15864" width="13.25" style="225" customWidth="1"/>
    <col min="15865" max="15865" width="10.5" style="225" customWidth="1"/>
    <col min="15866" max="15866" width="12.25" style="225" customWidth="1"/>
    <col min="15867" max="15867" width="8.75" style="225" hidden="1" customWidth="1"/>
    <col min="15868" max="15884" width="9" style="225" customWidth="1"/>
    <col min="15885" max="16117" width="8.75" style="225"/>
    <col min="16118" max="16118" width="62.75" style="225" customWidth="1"/>
    <col min="16119" max="16120" width="13.25" style="225" customWidth="1"/>
    <col min="16121" max="16121" width="10.5" style="225" customWidth="1"/>
    <col min="16122" max="16122" width="12.25" style="225" customWidth="1"/>
    <col min="16123" max="16123" width="8.75" style="225" hidden="1" customWidth="1"/>
    <col min="16124" max="16140" width="9" style="225" customWidth="1"/>
    <col min="16141" max="16384" width="8.75" style="225"/>
  </cols>
  <sheetData>
    <row r="1" ht="31.5" customHeight="1" spans="1:5">
      <c r="A1" s="226" t="s">
        <v>1455</v>
      </c>
      <c r="B1" s="226"/>
      <c r="C1" s="226"/>
      <c r="D1" s="226"/>
      <c r="E1" s="226"/>
    </row>
    <row r="2" s="222" customFormat="1" ht="15" customHeight="1" spans="1:5">
      <c r="A2" s="227"/>
      <c r="E2" s="228" t="s">
        <v>54</v>
      </c>
    </row>
    <row r="3" s="223" customFormat="1" ht="52.5" customHeight="1" spans="1:5">
      <c r="A3" s="184" t="s">
        <v>55</v>
      </c>
      <c r="B3" s="185" t="s">
        <v>56</v>
      </c>
      <c r="C3" s="185" t="s">
        <v>57</v>
      </c>
      <c r="D3" s="160" t="s">
        <v>58</v>
      </c>
      <c r="E3" s="160" t="s">
        <v>59</v>
      </c>
    </row>
    <row r="4" s="223" customFormat="1" ht="20.1" customHeight="1" spans="1:5">
      <c r="A4" s="132" t="s">
        <v>1424</v>
      </c>
      <c r="B4" s="202"/>
      <c r="C4" s="202"/>
      <c r="D4" s="203"/>
      <c r="E4" s="203"/>
    </row>
    <row r="5" s="223" customFormat="1" ht="20.1" customHeight="1" spans="1:5">
      <c r="A5" s="132" t="s">
        <v>1456</v>
      </c>
      <c r="B5" s="202"/>
      <c r="C5" s="202"/>
      <c r="D5" s="203"/>
      <c r="E5" s="203"/>
    </row>
    <row r="6" s="223" customFormat="1" ht="20.1" customHeight="1" spans="1:5">
      <c r="A6" s="132" t="s">
        <v>1425</v>
      </c>
      <c r="B6" s="202">
        <f>B7+B8</f>
        <v>1399</v>
      </c>
      <c r="C6" s="202">
        <f>C7+C8</f>
        <v>1122</v>
      </c>
      <c r="D6" s="203">
        <f t="shared" ref="D5:D35" si="0">C6/B6*100</f>
        <v>80.2</v>
      </c>
      <c r="E6" s="203">
        <v>55.4</v>
      </c>
    </row>
    <row r="7" s="223" customFormat="1" ht="20.1" customHeight="1" spans="1:5">
      <c r="A7" s="132" t="s">
        <v>1457</v>
      </c>
      <c r="B7" s="202">
        <v>1279</v>
      </c>
      <c r="C7" s="202">
        <v>1002</v>
      </c>
      <c r="D7" s="203">
        <f t="shared" si="0"/>
        <v>78.3</v>
      </c>
      <c r="E7" s="203">
        <v>53.6</v>
      </c>
    </row>
    <row r="8" s="223" customFormat="1" ht="20.1" customHeight="1" spans="1:5">
      <c r="A8" s="132" t="s">
        <v>1458</v>
      </c>
      <c r="B8" s="202">
        <v>120</v>
      </c>
      <c r="C8" s="202">
        <v>120</v>
      </c>
      <c r="D8" s="203">
        <f t="shared" si="0"/>
        <v>100</v>
      </c>
      <c r="E8" s="203">
        <v>77.4</v>
      </c>
    </row>
    <row r="9" s="223" customFormat="1" ht="20.1" customHeight="1" spans="1:5">
      <c r="A9" s="132" t="s">
        <v>1426</v>
      </c>
      <c r="B9" s="202"/>
      <c r="C9" s="202"/>
      <c r="D9" s="203"/>
      <c r="E9" s="203"/>
    </row>
    <row r="10" s="223" customFormat="1" ht="20.1" customHeight="1" spans="1:5">
      <c r="A10" s="132" t="s">
        <v>1459</v>
      </c>
      <c r="B10" s="202"/>
      <c r="C10" s="202"/>
      <c r="D10" s="203"/>
      <c r="E10" s="203"/>
    </row>
    <row r="11" s="223" customFormat="1" ht="20.1" customHeight="1" spans="1:5">
      <c r="A11" s="132" t="s">
        <v>1427</v>
      </c>
      <c r="B11" s="202">
        <f>SUM(B12:B17)</f>
        <v>53443</v>
      </c>
      <c r="C11" s="202">
        <f>SUM(C12:C17)</f>
        <v>47916</v>
      </c>
      <c r="D11" s="203">
        <f t="shared" si="0"/>
        <v>89.7</v>
      </c>
      <c r="E11" s="203">
        <v>96.5</v>
      </c>
    </row>
    <row r="12" s="223" customFormat="1" ht="20.1" customHeight="1" spans="1:5">
      <c r="A12" s="132" t="s">
        <v>1460</v>
      </c>
      <c r="B12" s="202">
        <v>47064</v>
      </c>
      <c r="C12" s="202">
        <v>42528</v>
      </c>
      <c r="D12" s="203">
        <f t="shared" si="0"/>
        <v>90.4</v>
      </c>
      <c r="E12" s="203">
        <v>97.1</v>
      </c>
    </row>
    <row r="13" s="223" customFormat="1" ht="20.1" customHeight="1" spans="1:5">
      <c r="A13" s="132" t="s">
        <v>1461</v>
      </c>
      <c r="B13" s="202">
        <v>398</v>
      </c>
      <c r="C13" s="202">
        <v>398</v>
      </c>
      <c r="D13" s="203">
        <f t="shared" si="0"/>
        <v>100</v>
      </c>
      <c r="E13" s="203">
        <v>46</v>
      </c>
    </row>
    <row r="14" s="223" customFormat="1" ht="20.1" customHeight="1" spans="1:5">
      <c r="A14" s="132" t="s">
        <v>1462</v>
      </c>
      <c r="B14" s="202">
        <v>1060</v>
      </c>
      <c r="C14" s="202">
        <v>1060</v>
      </c>
      <c r="D14" s="203">
        <f t="shared" si="0"/>
        <v>100</v>
      </c>
      <c r="E14" s="203">
        <v>37.6</v>
      </c>
    </row>
    <row r="15" s="223" customFormat="1" ht="20.1" customHeight="1" spans="1:5">
      <c r="A15" s="132" t="s">
        <v>1463</v>
      </c>
      <c r="B15" s="202">
        <v>3545</v>
      </c>
      <c r="C15" s="202">
        <v>3257</v>
      </c>
      <c r="D15" s="203">
        <f t="shared" si="0"/>
        <v>91.9</v>
      </c>
      <c r="E15" s="203">
        <v>250.5</v>
      </c>
    </row>
    <row r="16" s="223" customFormat="1" ht="20.1" customHeight="1" spans="1:5">
      <c r="A16" s="132" t="s">
        <v>1464</v>
      </c>
      <c r="B16" s="202">
        <v>655</v>
      </c>
      <c r="C16" s="202">
        <v>458</v>
      </c>
      <c r="D16" s="203">
        <f t="shared" si="0"/>
        <v>69.9</v>
      </c>
      <c r="E16" s="203">
        <v>77.6</v>
      </c>
    </row>
    <row r="17" s="223" customFormat="1" ht="20.1" customHeight="1" spans="1:5">
      <c r="A17" s="132" t="s">
        <v>1465</v>
      </c>
      <c r="B17" s="202">
        <v>721</v>
      </c>
      <c r="C17" s="202">
        <v>215</v>
      </c>
      <c r="D17" s="203">
        <f t="shared" si="0"/>
        <v>29.8</v>
      </c>
      <c r="E17" s="203">
        <v>76</v>
      </c>
    </row>
    <row r="18" s="223" customFormat="1" ht="20.1" customHeight="1" spans="1:5">
      <c r="A18" s="132" t="s">
        <v>1428</v>
      </c>
      <c r="B18" s="202">
        <f>B19+B20</f>
        <v>1081</v>
      </c>
      <c r="C18" s="202">
        <f>C19+C20</f>
        <v>1081</v>
      </c>
      <c r="D18" s="203">
        <f t="shared" si="0"/>
        <v>100</v>
      </c>
      <c r="E18" s="203">
        <v>83.5</v>
      </c>
    </row>
    <row r="19" s="223" customFormat="1" ht="20.1" customHeight="1" spans="1:5">
      <c r="A19" s="132" t="s">
        <v>1466</v>
      </c>
      <c r="B19" s="202">
        <v>217</v>
      </c>
      <c r="C19" s="202">
        <v>217</v>
      </c>
      <c r="D19" s="203">
        <f t="shared" si="0"/>
        <v>100</v>
      </c>
      <c r="E19" s="203">
        <v>43.1</v>
      </c>
    </row>
    <row r="20" s="223" customFormat="1" ht="20.1" customHeight="1" spans="1:5">
      <c r="A20" s="132" t="s">
        <v>1467</v>
      </c>
      <c r="B20" s="202">
        <v>864</v>
      </c>
      <c r="C20" s="202">
        <v>864</v>
      </c>
      <c r="D20" s="203">
        <f t="shared" si="0"/>
        <v>100</v>
      </c>
      <c r="E20" s="203">
        <v>109.4</v>
      </c>
    </row>
    <row r="21" s="223" customFormat="1" ht="20.1" customHeight="1" spans="1:5">
      <c r="A21" s="132" t="s">
        <v>1429</v>
      </c>
      <c r="B21" s="202"/>
      <c r="C21" s="202"/>
      <c r="D21" s="203"/>
      <c r="E21" s="203"/>
    </row>
    <row r="22" s="223" customFormat="1" ht="20.1" customHeight="1" spans="1:5">
      <c r="A22" s="132" t="s">
        <v>1468</v>
      </c>
      <c r="B22" s="202"/>
      <c r="C22" s="202"/>
      <c r="D22" s="203"/>
      <c r="E22" s="203"/>
    </row>
    <row r="23" s="223" customFormat="1" ht="20.1" customHeight="1" spans="1:5">
      <c r="A23" s="132" t="s">
        <v>1469</v>
      </c>
      <c r="B23" s="202"/>
      <c r="C23" s="202"/>
      <c r="D23" s="203"/>
      <c r="E23" s="203"/>
    </row>
    <row r="24" s="223" customFormat="1" ht="20.1" customHeight="1" spans="1:5">
      <c r="A24" s="132" t="s">
        <v>1430</v>
      </c>
      <c r="B24" s="202"/>
      <c r="C24" s="202"/>
      <c r="D24" s="203"/>
      <c r="E24" s="203"/>
    </row>
    <row r="25" s="223" customFormat="1" ht="20.1" customHeight="1" spans="1:5">
      <c r="A25" s="132" t="s">
        <v>1470</v>
      </c>
      <c r="B25" s="202"/>
      <c r="C25" s="202"/>
      <c r="D25" s="203"/>
      <c r="E25" s="203"/>
    </row>
    <row r="26" s="223" customFormat="1" ht="20.1" customHeight="1" spans="1:5">
      <c r="A26" s="132" t="s">
        <v>1471</v>
      </c>
      <c r="B26" s="202"/>
      <c r="C26" s="202"/>
      <c r="D26" s="203"/>
      <c r="E26" s="203"/>
    </row>
    <row r="27" s="223" customFormat="1" ht="20.1" customHeight="1" spans="1:5">
      <c r="A27" s="132" t="s">
        <v>1431</v>
      </c>
      <c r="B27" s="202"/>
      <c r="C27" s="202"/>
      <c r="D27" s="203"/>
      <c r="E27" s="203">
        <v>0</v>
      </c>
    </row>
    <row r="28" s="223" customFormat="1" ht="20.1" customHeight="1" spans="1:5">
      <c r="A28" s="132" t="s">
        <v>1472</v>
      </c>
      <c r="B28" s="202"/>
      <c r="C28" s="202"/>
      <c r="D28" s="203"/>
      <c r="E28" s="203">
        <v>0</v>
      </c>
    </row>
    <row r="29" s="223" customFormat="1" ht="20.1" customHeight="1" spans="1:5">
      <c r="A29" s="132" t="s">
        <v>1238</v>
      </c>
      <c r="B29" s="202">
        <f>SUM(B30:B32)</f>
        <v>3425</v>
      </c>
      <c r="C29" s="202">
        <f>SUM(C30:C32)</f>
        <v>3008</v>
      </c>
      <c r="D29" s="203">
        <f t="shared" si="0"/>
        <v>87.8</v>
      </c>
      <c r="E29" s="203">
        <v>33.5</v>
      </c>
    </row>
    <row r="30" s="223" customFormat="1" ht="20.1" customHeight="1" spans="1:5">
      <c r="A30" s="132" t="s">
        <v>1473</v>
      </c>
      <c r="B30" s="202"/>
      <c r="C30" s="202"/>
      <c r="D30" s="203"/>
      <c r="E30" s="203"/>
    </row>
    <row r="31" s="223" customFormat="1" ht="20.1" customHeight="1" spans="1:5">
      <c r="A31" s="132" t="s">
        <v>1474</v>
      </c>
      <c r="B31" s="202">
        <v>1221</v>
      </c>
      <c r="C31" s="202">
        <v>852</v>
      </c>
      <c r="D31" s="203">
        <f t="shared" si="0"/>
        <v>69.8</v>
      </c>
      <c r="E31" s="203">
        <v>57</v>
      </c>
    </row>
    <row r="32" s="223" customFormat="1" ht="20.1" customHeight="1" spans="1:5">
      <c r="A32" s="132" t="s">
        <v>1475</v>
      </c>
      <c r="B32" s="202">
        <v>2204</v>
      </c>
      <c r="C32" s="202">
        <v>2156</v>
      </c>
      <c r="D32" s="203">
        <f t="shared" si="0"/>
        <v>97.8</v>
      </c>
      <c r="E32" s="203">
        <v>28.8</v>
      </c>
    </row>
    <row r="33" s="223" customFormat="1" ht="20.1" customHeight="1" spans="1:5">
      <c r="A33" s="132" t="s">
        <v>1432</v>
      </c>
      <c r="B33" s="202">
        <v>660</v>
      </c>
      <c r="C33" s="202"/>
      <c r="D33" s="203">
        <f t="shared" si="0"/>
        <v>0</v>
      </c>
      <c r="E33" s="203">
        <v>0</v>
      </c>
    </row>
    <row r="34" s="223" customFormat="1" ht="20.1" customHeight="1" spans="1:5">
      <c r="A34" s="132" t="s">
        <v>1433</v>
      </c>
      <c r="B34" s="202">
        <v>1</v>
      </c>
      <c r="C34" s="202"/>
      <c r="D34" s="203">
        <f t="shared" si="0"/>
        <v>0</v>
      </c>
      <c r="E34" s="203">
        <v>0</v>
      </c>
    </row>
    <row r="35" s="224" customFormat="1" ht="20.1" customHeight="1" spans="1:5">
      <c r="A35" s="229" t="s">
        <v>1434</v>
      </c>
      <c r="B35" s="206">
        <f>B4+B6+B9+B11+B18+B21+B24+B27+B29+B33+B34</f>
        <v>60009</v>
      </c>
      <c r="C35" s="206">
        <f>C4+C6+C9+C11+C18+C21+C24+C27+C29+C33+C34</f>
        <v>53127</v>
      </c>
      <c r="D35" s="207">
        <f t="shared" si="0"/>
        <v>88.5</v>
      </c>
      <c r="E35" s="207">
        <v>85.3</v>
      </c>
    </row>
    <row r="36" s="224" customFormat="1" ht="20.1" customHeight="1" spans="1:5">
      <c r="A36" s="230" t="s">
        <v>123</v>
      </c>
      <c r="B36" s="206"/>
      <c r="C36" s="206">
        <v>137</v>
      </c>
      <c r="D36" s="207"/>
      <c r="E36" s="207">
        <v>0.8</v>
      </c>
    </row>
    <row r="37" s="224" customFormat="1" ht="20.1" customHeight="1" spans="1:5">
      <c r="A37" s="230" t="s">
        <v>124</v>
      </c>
      <c r="B37" s="206"/>
      <c r="C37" s="206">
        <f>SUM(C39:C41)</f>
        <v>9531</v>
      </c>
      <c r="D37" s="207"/>
      <c r="E37" s="207">
        <v>78.5</v>
      </c>
    </row>
    <row r="38" s="223" customFormat="1" ht="20.1" hidden="1" customHeight="1" spans="1:5">
      <c r="A38" s="231" t="s">
        <v>1476</v>
      </c>
      <c r="B38" s="202"/>
      <c r="C38" s="202"/>
      <c r="D38" s="203"/>
      <c r="E38" s="207" t="e">
        <v>#DIV/0!</v>
      </c>
    </row>
    <row r="39" s="223" customFormat="1" ht="20.1" customHeight="1" spans="1:5">
      <c r="A39" s="231" t="s">
        <v>1436</v>
      </c>
      <c r="B39" s="202"/>
      <c r="C39" s="202">
        <v>1966</v>
      </c>
      <c r="D39" s="203"/>
      <c r="E39" s="207">
        <v>87.3</v>
      </c>
    </row>
    <row r="40" s="223" customFormat="1" ht="20.1" customHeight="1" spans="1:5">
      <c r="A40" s="231" t="s">
        <v>1437</v>
      </c>
      <c r="B40" s="202"/>
      <c r="C40" s="202">
        <v>683</v>
      </c>
      <c r="D40" s="203"/>
      <c r="E40" s="207">
        <v>100</v>
      </c>
    </row>
    <row r="41" s="223" customFormat="1" ht="20.1" customHeight="1" spans="1:5">
      <c r="A41" s="231" t="s">
        <v>1438</v>
      </c>
      <c r="B41" s="202"/>
      <c r="C41" s="202">
        <v>6882</v>
      </c>
      <c r="D41" s="203"/>
      <c r="E41" s="207">
        <v>74.8</v>
      </c>
    </row>
    <row r="42" s="224" customFormat="1" ht="20.1" customHeight="1" spans="1:5">
      <c r="A42" s="229" t="s">
        <v>133</v>
      </c>
      <c r="B42" s="206"/>
      <c r="C42" s="206">
        <f>C35+C36+C37</f>
        <v>62795</v>
      </c>
      <c r="D42" s="203"/>
      <c r="E42" s="207">
        <v>68.1</v>
      </c>
    </row>
    <row r="43" ht="33" customHeight="1" spans="1:5">
      <c r="A43" s="232"/>
      <c r="B43" s="232"/>
      <c r="C43" s="232"/>
      <c r="D43" s="232"/>
      <c r="E43" s="232"/>
    </row>
    <row r="44" ht="32.25" customHeight="1" spans="1:5">
      <c r="A44" s="232"/>
      <c r="B44" s="232"/>
      <c r="C44" s="232"/>
      <c r="D44" s="232"/>
      <c r="E44" s="232"/>
    </row>
    <row r="45" ht="21" customHeight="1" spans="1:5">
      <c r="A45" s="232"/>
      <c r="B45" s="232"/>
      <c r="C45" s="232"/>
      <c r="D45" s="232"/>
      <c r="E45" s="232"/>
    </row>
  </sheetData>
  <mergeCells count="4">
    <mergeCell ref="A1:E1"/>
    <mergeCell ref="A43:E43"/>
    <mergeCell ref="A44:E44"/>
    <mergeCell ref="A45:E45"/>
  </mergeCells>
  <printOptions horizontalCentered="1"/>
  <pageMargins left="0.707638888888889" right="0.707638888888889" top="0.668055555555556" bottom="0.511805555555556" header="0.313888888888889" footer="0.15625"/>
  <pageSetup paperSize="9" scale="77" firstPageNumber="42" orientation="portrait" useFirstPageNumber="1"/>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Zeros="0" workbookViewId="0">
      <selection activeCell="A1" sqref="A1:R1"/>
    </sheetView>
  </sheetViews>
  <sheetFormatPr defaultColWidth="9" defaultRowHeight="14.25"/>
  <cols>
    <col min="1" max="1" width="23.5" style="150" customWidth="1"/>
    <col min="2" max="2" width="9.5" style="150" customWidth="1"/>
    <col min="3" max="11" width="10.875" style="150" customWidth="1"/>
    <col min="12" max="16384" width="9" style="150"/>
  </cols>
  <sheetData>
    <row r="1" ht="20.25" spans="1:18">
      <c r="A1" s="211" t="s">
        <v>1477</v>
      </c>
      <c r="B1" s="211"/>
      <c r="C1" s="211"/>
      <c r="D1" s="211"/>
      <c r="E1" s="211"/>
      <c r="F1" s="211"/>
      <c r="G1" s="211"/>
      <c r="H1" s="211"/>
      <c r="I1" s="211"/>
      <c r="J1" s="211"/>
      <c r="K1" s="211"/>
      <c r="L1" s="211"/>
      <c r="M1" s="211"/>
      <c r="N1" s="211"/>
      <c r="O1" s="211"/>
      <c r="P1" s="211"/>
      <c r="Q1" s="211"/>
      <c r="R1" s="211"/>
    </row>
    <row r="2" spans="1:18">
      <c r="A2" s="212"/>
      <c r="B2" s="213"/>
      <c r="C2" s="213"/>
      <c r="D2" s="213"/>
      <c r="E2" s="213"/>
      <c r="F2" s="213"/>
      <c r="G2" s="213"/>
      <c r="H2" s="213"/>
      <c r="I2" s="213"/>
      <c r="J2" s="213"/>
      <c r="L2" s="155"/>
      <c r="R2" s="155" t="s">
        <v>54</v>
      </c>
    </row>
    <row r="3" s="148" customFormat="1" ht="35.1" customHeight="1" spans="1:18">
      <c r="A3" s="214" t="s">
        <v>1478</v>
      </c>
      <c r="B3" s="215" t="s">
        <v>1333</v>
      </c>
      <c r="C3" s="215" t="s">
        <v>1334</v>
      </c>
      <c r="D3" s="215" t="s">
        <v>1335</v>
      </c>
      <c r="E3" s="215" t="s">
        <v>1336</v>
      </c>
      <c r="F3" s="215" t="s">
        <v>1337</v>
      </c>
      <c r="G3" s="215" t="s">
        <v>1338</v>
      </c>
      <c r="H3" s="215" t="s">
        <v>1339</v>
      </c>
      <c r="I3" s="215" t="s">
        <v>1340</v>
      </c>
      <c r="J3" s="215" t="s">
        <v>1341</v>
      </c>
      <c r="K3" s="215" t="s">
        <v>1342</v>
      </c>
      <c r="L3" s="215" t="s">
        <v>1343</v>
      </c>
      <c r="M3" s="215" t="s">
        <v>1344</v>
      </c>
      <c r="N3" s="215" t="s">
        <v>1345</v>
      </c>
      <c r="O3" s="215" t="s">
        <v>1346</v>
      </c>
      <c r="P3" s="215" t="s">
        <v>1347</v>
      </c>
      <c r="Q3" s="215" t="s">
        <v>1348</v>
      </c>
      <c r="R3" s="215" t="s">
        <v>1349</v>
      </c>
    </row>
    <row r="4" s="111" customFormat="1" ht="22.9" customHeight="1" spans="1:18">
      <c r="A4" s="132" t="s">
        <v>1479</v>
      </c>
      <c r="B4" s="132">
        <f t="shared" ref="B4:B9" si="0">SUM(C4:R4)</f>
        <v>0</v>
      </c>
      <c r="C4" s="132"/>
      <c r="D4" s="132"/>
      <c r="E4" s="132"/>
      <c r="F4" s="132"/>
      <c r="G4" s="132"/>
      <c r="H4" s="132"/>
      <c r="I4" s="132"/>
      <c r="J4" s="220"/>
      <c r="K4" s="220"/>
      <c r="L4" s="220"/>
      <c r="M4" s="220"/>
      <c r="N4" s="220"/>
      <c r="O4" s="220"/>
      <c r="P4" s="220"/>
      <c r="Q4" s="220"/>
      <c r="R4" s="220"/>
    </row>
    <row r="5" s="111" customFormat="1" ht="22.9" customHeight="1" spans="1:18">
      <c r="A5" s="132" t="s">
        <v>1480</v>
      </c>
      <c r="B5" s="132">
        <f t="shared" si="0"/>
        <v>5266.18</v>
      </c>
      <c r="C5" s="132">
        <v>2778</v>
      </c>
      <c r="D5" s="132">
        <v>434</v>
      </c>
      <c r="E5" s="132">
        <v>205.26</v>
      </c>
      <c r="F5" s="132">
        <v>200.7</v>
      </c>
      <c r="G5" s="132">
        <v>75</v>
      </c>
      <c r="H5" s="132">
        <v>120</v>
      </c>
      <c r="I5" s="132">
        <v>500</v>
      </c>
      <c r="J5" s="221">
        <v>60</v>
      </c>
      <c r="K5" s="221">
        <v>165</v>
      </c>
      <c r="L5" s="221">
        <v>65</v>
      </c>
      <c r="M5" s="221">
        <v>130</v>
      </c>
      <c r="N5" s="221">
        <v>305</v>
      </c>
      <c r="O5" s="221">
        <v>45</v>
      </c>
      <c r="P5" s="221">
        <v>45</v>
      </c>
      <c r="Q5" s="221">
        <v>63.22</v>
      </c>
      <c r="R5" s="221">
        <v>75</v>
      </c>
    </row>
    <row r="6" s="111" customFormat="1" ht="22.9" customHeight="1" spans="1:18">
      <c r="A6" s="132" t="s">
        <v>1481</v>
      </c>
      <c r="B6" s="132">
        <f t="shared" si="0"/>
        <v>0</v>
      </c>
      <c r="C6" s="132"/>
      <c r="D6" s="132"/>
      <c r="E6" s="132"/>
      <c r="F6" s="132"/>
      <c r="G6" s="216"/>
      <c r="H6" s="132"/>
      <c r="I6" s="132"/>
      <c r="J6" s="221"/>
      <c r="K6" s="221"/>
      <c r="L6" s="221"/>
      <c r="M6" s="221"/>
      <c r="N6" s="221"/>
      <c r="O6" s="221"/>
      <c r="P6" s="221"/>
      <c r="Q6" s="221"/>
      <c r="R6" s="221"/>
    </row>
    <row r="7" s="111" customFormat="1" ht="22.9" customHeight="1" spans="1:18">
      <c r="A7" s="132" t="s">
        <v>1482</v>
      </c>
      <c r="B7" s="132">
        <f t="shared" si="0"/>
        <v>0</v>
      </c>
      <c r="C7" s="132"/>
      <c r="D7" s="132"/>
      <c r="E7" s="132"/>
      <c r="F7" s="132"/>
      <c r="G7" s="132"/>
      <c r="H7" s="132"/>
      <c r="I7" s="132"/>
      <c r="J7" s="221"/>
      <c r="K7" s="221"/>
      <c r="L7" s="221"/>
      <c r="M7" s="221"/>
      <c r="N7" s="221"/>
      <c r="O7" s="221"/>
      <c r="P7" s="221"/>
      <c r="Q7" s="221"/>
      <c r="R7" s="221"/>
    </row>
    <row r="8" s="111" customFormat="1" ht="22.9" customHeight="1" spans="1:18">
      <c r="A8" s="132" t="s">
        <v>1483</v>
      </c>
      <c r="B8" s="132">
        <f t="shared" si="0"/>
        <v>9</v>
      </c>
      <c r="C8" s="132"/>
      <c r="D8" s="132"/>
      <c r="E8" s="132"/>
      <c r="F8" s="132"/>
      <c r="G8" s="132"/>
      <c r="H8" s="132"/>
      <c r="I8" s="132"/>
      <c r="J8" s="221"/>
      <c r="K8" s="221"/>
      <c r="L8" s="221"/>
      <c r="M8" s="221"/>
      <c r="N8" s="221">
        <v>9</v>
      </c>
      <c r="O8" s="221"/>
      <c r="P8" s="221"/>
      <c r="Q8" s="221"/>
      <c r="R8" s="221"/>
    </row>
    <row r="9" s="111" customFormat="1" ht="22.9" customHeight="1" spans="1:18">
      <c r="A9" s="217" t="s">
        <v>122</v>
      </c>
      <c r="B9" s="132">
        <f t="shared" si="0"/>
        <v>5275.18</v>
      </c>
      <c r="C9" s="132">
        <f t="shared" ref="C9:R9" si="1">SUM(C4:C8)</f>
        <v>2778</v>
      </c>
      <c r="D9" s="132">
        <f t="shared" si="1"/>
        <v>434</v>
      </c>
      <c r="E9" s="132">
        <f t="shared" si="1"/>
        <v>205.26</v>
      </c>
      <c r="F9" s="132">
        <f t="shared" si="1"/>
        <v>200.7</v>
      </c>
      <c r="G9" s="132">
        <f t="shared" si="1"/>
        <v>75</v>
      </c>
      <c r="H9" s="132">
        <f t="shared" si="1"/>
        <v>120</v>
      </c>
      <c r="I9" s="132">
        <f t="shared" si="1"/>
        <v>500</v>
      </c>
      <c r="J9" s="132">
        <f t="shared" si="1"/>
        <v>60</v>
      </c>
      <c r="K9" s="132">
        <f t="shared" si="1"/>
        <v>165</v>
      </c>
      <c r="L9" s="132">
        <f t="shared" si="1"/>
        <v>65</v>
      </c>
      <c r="M9" s="132">
        <f t="shared" si="1"/>
        <v>130</v>
      </c>
      <c r="N9" s="132">
        <f t="shared" si="1"/>
        <v>314</v>
      </c>
      <c r="O9" s="132">
        <f t="shared" si="1"/>
        <v>45</v>
      </c>
      <c r="P9" s="132">
        <f t="shared" si="1"/>
        <v>45</v>
      </c>
      <c r="Q9" s="132">
        <f t="shared" si="1"/>
        <v>63.22</v>
      </c>
      <c r="R9" s="132">
        <f t="shared" si="1"/>
        <v>75</v>
      </c>
    </row>
    <row r="10" ht="28" customHeight="1" spans="1:12">
      <c r="A10" s="218"/>
      <c r="B10" s="219"/>
      <c r="C10" s="219"/>
      <c r="D10" s="219"/>
      <c r="E10" s="219"/>
      <c r="F10" s="219"/>
      <c r="G10" s="219"/>
      <c r="H10" s="219"/>
      <c r="I10" s="219"/>
      <c r="J10" s="219"/>
      <c r="K10" s="219"/>
      <c r="L10" s="219"/>
    </row>
    <row r="19" spans="8:8">
      <c r="H19" s="111"/>
    </row>
  </sheetData>
  <mergeCells count="2">
    <mergeCell ref="A1:R1"/>
    <mergeCell ref="A10:L10"/>
  </mergeCells>
  <pageMargins left="0.707638888888889" right="0.707638888888889" top="0.747916666666667" bottom="0.747916666666667" header="0.313888888888889" footer="0.313888888888889"/>
  <pageSetup paperSize="9" scale="87" firstPageNumber="55" fitToHeight="0" orientation="landscape" useFirstPageNumber="1"/>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N420"/>
  <sheetViews>
    <sheetView showZeros="0" workbookViewId="0">
      <selection activeCell="H6" sqref="H6"/>
    </sheetView>
  </sheetViews>
  <sheetFormatPr defaultColWidth="9" defaultRowHeight="14.25"/>
  <cols>
    <col min="1" max="1" width="29.5" style="198" customWidth="1"/>
    <col min="2" max="5" width="14.625" style="197" customWidth="1"/>
    <col min="6" max="30" width="9" style="197"/>
    <col min="31" max="253" width="9" style="198"/>
    <col min="254" max="254" width="34.25" style="198" customWidth="1"/>
    <col min="255" max="255" width="11.875" style="198" customWidth="1"/>
    <col min="256" max="256" width="9.875" style="198" customWidth="1"/>
    <col min="257" max="257" width="10.75" style="198" customWidth="1"/>
    <col min="258" max="258" width="12.75" style="198" customWidth="1"/>
    <col min="259" max="259" width="9" style="198" hidden="1" customWidth="1"/>
    <col min="260" max="509" width="9" style="198"/>
    <col min="510" max="510" width="34.25" style="198" customWidth="1"/>
    <col min="511" max="511" width="11.875" style="198" customWidth="1"/>
    <col min="512" max="512" width="9.875" style="198" customWidth="1"/>
    <col min="513" max="513" width="10.75" style="198" customWidth="1"/>
    <col min="514" max="514" width="12.75" style="198" customWidth="1"/>
    <col min="515" max="515" width="9" style="198" hidden="1" customWidth="1"/>
    <col min="516" max="765" width="9" style="198"/>
    <col min="766" max="766" width="34.25" style="198" customWidth="1"/>
    <col min="767" max="767" width="11.875" style="198" customWidth="1"/>
    <col min="768" max="768" width="9.875" style="198" customWidth="1"/>
    <col min="769" max="769" width="10.75" style="198" customWidth="1"/>
    <col min="770" max="770" width="12.75" style="198" customWidth="1"/>
    <col min="771" max="771" width="9" style="198" hidden="1" customWidth="1"/>
    <col min="772" max="1021" width="9" style="198"/>
    <col min="1022" max="1022" width="34.25" style="198" customWidth="1"/>
    <col min="1023" max="1023" width="11.875" style="198" customWidth="1"/>
    <col min="1024" max="1024" width="9.875" style="198" customWidth="1"/>
    <col min="1025" max="1025" width="10.75" style="198" customWidth="1"/>
    <col min="1026" max="1026" width="12.75" style="198" customWidth="1"/>
    <col min="1027" max="1027" width="9" style="198" hidden="1" customWidth="1"/>
    <col min="1028" max="1277" width="9" style="198"/>
    <col min="1278" max="1278" width="34.25" style="198" customWidth="1"/>
    <col min="1279" max="1279" width="11.875" style="198" customWidth="1"/>
    <col min="1280" max="1280" width="9.875" style="198" customWidth="1"/>
    <col min="1281" max="1281" width="10.75" style="198" customWidth="1"/>
    <col min="1282" max="1282" width="12.75" style="198" customWidth="1"/>
    <col min="1283" max="1283" width="9" style="198" hidden="1" customWidth="1"/>
    <col min="1284" max="1533" width="9" style="198"/>
    <col min="1534" max="1534" width="34.25" style="198" customWidth="1"/>
    <col min="1535" max="1535" width="11.875" style="198" customWidth="1"/>
    <col min="1536" max="1536" width="9.875" style="198" customWidth="1"/>
    <col min="1537" max="1537" width="10.75" style="198" customWidth="1"/>
    <col min="1538" max="1538" width="12.75" style="198" customWidth="1"/>
    <col min="1539" max="1539" width="9" style="198" hidden="1" customWidth="1"/>
    <col min="1540" max="1789" width="9" style="198"/>
    <col min="1790" max="1790" width="34.25" style="198" customWidth="1"/>
    <col min="1791" max="1791" width="11.875" style="198" customWidth="1"/>
    <col min="1792" max="1792" width="9.875" style="198" customWidth="1"/>
    <col min="1793" max="1793" width="10.75" style="198" customWidth="1"/>
    <col min="1794" max="1794" width="12.75" style="198" customWidth="1"/>
    <col min="1795" max="1795" width="9" style="198" hidden="1" customWidth="1"/>
    <col min="1796" max="2045" width="9" style="198"/>
    <col min="2046" max="2046" width="34.25" style="198" customWidth="1"/>
    <col min="2047" max="2047" width="11.875" style="198" customWidth="1"/>
    <col min="2048" max="2048" width="9.875" style="198" customWidth="1"/>
    <col min="2049" max="2049" width="10.75" style="198" customWidth="1"/>
    <col min="2050" max="2050" width="12.75" style="198" customWidth="1"/>
    <col min="2051" max="2051" width="9" style="198" hidden="1" customWidth="1"/>
    <col min="2052" max="2301" width="9" style="198"/>
    <col min="2302" max="2302" width="34.25" style="198" customWidth="1"/>
    <col min="2303" max="2303" width="11.875" style="198" customWidth="1"/>
    <col min="2304" max="2304" width="9.875" style="198" customWidth="1"/>
    <col min="2305" max="2305" width="10.75" style="198" customWidth="1"/>
    <col min="2306" max="2306" width="12.75" style="198" customWidth="1"/>
    <col min="2307" max="2307" width="9" style="198" hidden="1" customWidth="1"/>
    <col min="2308" max="2557" width="9" style="198"/>
    <col min="2558" max="2558" width="34.25" style="198" customWidth="1"/>
    <col min="2559" max="2559" width="11.875" style="198" customWidth="1"/>
    <col min="2560" max="2560" width="9.875" style="198" customWidth="1"/>
    <col min="2561" max="2561" width="10.75" style="198" customWidth="1"/>
    <col min="2562" max="2562" width="12.75" style="198" customWidth="1"/>
    <col min="2563" max="2563" width="9" style="198" hidden="1" customWidth="1"/>
    <col min="2564" max="2813" width="9" style="198"/>
    <col min="2814" max="2814" width="34.25" style="198" customWidth="1"/>
    <col min="2815" max="2815" width="11.875" style="198" customWidth="1"/>
    <col min="2816" max="2816" width="9.875" style="198" customWidth="1"/>
    <col min="2817" max="2817" width="10.75" style="198" customWidth="1"/>
    <col min="2818" max="2818" width="12.75" style="198" customWidth="1"/>
    <col min="2819" max="2819" width="9" style="198" hidden="1" customWidth="1"/>
    <col min="2820" max="3069" width="9" style="198"/>
    <col min="3070" max="3070" width="34.25" style="198" customWidth="1"/>
    <col min="3071" max="3071" width="11.875" style="198" customWidth="1"/>
    <col min="3072" max="3072" width="9.875" style="198" customWidth="1"/>
    <col min="3073" max="3073" width="10.75" style="198" customWidth="1"/>
    <col min="3074" max="3074" width="12.75" style="198" customWidth="1"/>
    <col min="3075" max="3075" width="9" style="198" hidden="1" customWidth="1"/>
    <col min="3076" max="3325" width="9" style="198"/>
    <col min="3326" max="3326" width="34.25" style="198" customWidth="1"/>
    <col min="3327" max="3327" width="11.875" style="198" customWidth="1"/>
    <col min="3328" max="3328" width="9.875" style="198" customWidth="1"/>
    <col min="3329" max="3329" width="10.75" style="198" customWidth="1"/>
    <col min="3330" max="3330" width="12.75" style="198" customWidth="1"/>
    <col min="3331" max="3331" width="9" style="198" hidden="1" customWidth="1"/>
    <col min="3332" max="3581" width="9" style="198"/>
    <col min="3582" max="3582" width="34.25" style="198" customWidth="1"/>
    <col min="3583" max="3583" width="11.875" style="198" customWidth="1"/>
    <col min="3584" max="3584" width="9.875" style="198" customWidth="1"/>
    <col min="3585" max="3585" width="10.75" style="198" customWidth="1"/>
    <col min="3586" max="3586" width="12.75" style="198" customWidth="1"/>
    <col min="3587" max="3587" width="9" style="198" hidden="1" customWidth="1"/>
    <col min="3588" max="3837" width="9" style="198"/>
    <col min="3838" max="3838" width="34.25" style="198" customWidth="1"/>
    <col min="3839" max="3839" width="11.875" style="198" customWidth="1"/>
    <col min="3840" max="3840" width="9.875" style="198" customWidth="1"/>
    <col min="3841" max="3841" width="10.75" style="198" customWidth="1"/>
    <col min="3842" max="3842" width="12.75" style="198" customWidth="1"/>
    <col min="3843" max="3843" width="9" style="198" hidden="1" customWidth="1"/>
    <col min="3844" max="4093" width="9" style="198"/>
    <col min="4094" max="4094" width="34.25" style="198" customWidth="1"/>
    <col min="4095" max="4095" width="11.875" style="198" customWidth="1"/>
    <col min="4096" max="4096" width="9.875" style="198" customWidth="1"/>
    <col min="4097" max="4097" width="10.75" style="198" customWidth="1"/>
    <col min="4098" max="4098" width="12.75" style="198" customWidth="1"/>
    <col min="4099" max="4099" width="9" style="198" hidden="1" customWidth="1"/>
    <col min="4100" max="4349" width="9" style="198"/>
    <col min="4350" max="4350" width="34.25" style="198" customWidth="1"/>
    <col min="4351" max="4351" width="11.875" style="198" customWidth="1"/>
    <col min="4352" max="4352" width="9.875" style="198" customWidth="1"/>
    <col min="4353" max="4353" width="10.75" style="198" customWidth="1"/>
    <col min="4354" max="4354" width="12.75" style="198" customWidth="1"/>
    <col min="4355" max="4355" width="9" style="198" hidden="1" customWidth="1"/>
    <col min="4356" max="4605" width="9" style="198"/>
    <col min="4606" max="4606" width="34.25" style="198" customWidth="1"/>
    <col min="4607" max="4607" width="11.875" style="198" customWidth="1"/>
    <col min="4608" max="4608" width="9.875" style="198" customWidth="1"/>
    <col min="4609" max="4609" width="10.75" style="198" customWidth="1"/>
    <col min="4610" max="4610" width="12.75" style="198" customWidth="1"/>
    <col min="4611" max="4611" width="9" style="198" hidden="1" customWidth="1"/>
    <col min="4612" max="4861" width="9" style="198"/>
    <col min="4862" max="4862" width="34.25" style="198" customWidth="1"/>
    <col min="4863" max="4863" width="11.875" style="198" customWidth="1"/>
    <col min="4864" max="4864" width="9.875" style="198" customWidth="1"/>
    <col min="4865" max="4865" width="10.75" style="198" customWidth="1"/>
    <col min="4866" max="4866" width="12.75" style="198" customWidth="1"/>
    <col min="4867" max="4867" width="9" style="198" hidden="1" customWidth="1"/>
    <col min="4868" max="5117" width="9" style="198"/>
    <col min="5118" max="5118" width="34.25" style="198" customWidth="1"/>
    <col min="5119" max="5119" width="11.875" style="198" customWidth="1"/>
    <col min="5120" max="5120" width="9.875" style="198" customWidth="1"/>
    <col min="5121" max="5121" width="10.75" style="198" customWidth="1"/>
    <col min="5122" max="5122" width="12.75" style="198" customWidth="1"/>
    <col min="5123" max="5123" width="9" style="198" hidden="1" customWidth="1"/>
    <col min="5124" max="5373" width="9" style="198"/>
    <col min="5374" max="5374" width="34.25" style="198" customWidth="1"/>
    <col min="5375" max="5375" width="11.875" style="198" customWidth="1"/>
    <col min="5376" max="5376" width="9.875" style="198" customWidth="1"/>
    <col min="5377" max="5377" width="10.75" style="198" customWidth="1"/>
    <col min="5378" max="5378" width="12.75" style="198" customWidth="1"/>
    <col min="5379" max="5379" width="9" style="198" hidden="1" customWidth="1"/>
    <col min="5380" max="5629" width="9" style="198"/>
    <col min="5630" max="5630" width="34.25" style="198" customWidth="1"/>
    <col min="5631" max="5631" width="11.875" style="198" customWidth="1"/>
    <col min="5632" max="5632" width="9.875" style="198" customWidth="1"/>
    <col min="5633" max="5633" width="10.75" style="198" customWidth="1"/>
    <col min="5634" max="5634" width="12.75" style="198" customWidth="1"/>
    <col min="5635" max="5635" width="9" style="198" hidden="1" customWidth="1"/>
    <col min="5636" max="5885" width="9" style="198"/>
    <col min="5886" max="5886" width="34.25" style="198" customWidth="1"/>
    <col min="5887" max="5887" width="11.875" style="198" customWidth="1"/>
    <col min="5888" max="5888" width="9.875" style="198" customWidth="1"/>
    <col min="5889" max="5889" width="10.75" style="198" customWidth="1"/>
    <col min="5890" max="5890" width="12.75" style="198" customWidth="1"/>
    <col min="5891" max="5891" width="9" style="198" hidden="1" customWidth="1"/>
    <col min="5892" max="6141" width="9" style="198"/>
    <col min="6142" max="6142" width="34.25" style="198" customWidth="1"/>
    <col min="6143" max="6143" width="11.875" style="198" customWidth="1"/>
    <col min="6144" max="6144" width="9.875" style="198" customWidth="1"/>
    <col min="6145" max="6145" width="10.75" style="198" customWidth="1"/>
    <col min="6146" max="6146" width="12.75" style="198" customWidth="1"/>
    <col min="6147" max="6147" width="9" style="198" hidden="1" customWidth="1"/>
    <col min="6148" max="6397" width="9" style="198"/>
    <col min="6398" max="6398" width="34.25" style="198" customWidth="1"/>
    <col min="6399" max="6399" width="11.875" style="198" customWidth="1"/>
    <col min="6400" max="6400" width="9.875" style="198" customWidth="1"/>
    <col min="6401" max="6401" width="10.75" style="198" customWidth="1"/>
    <col min="6402" max="6402" width="12.75" style="198" customWidth="1"/>
    <col min="6403" max="6403" width="9" style="198" hidden="1" customWidth="1"/>
    <col min="6404" max="6653" width="9" style="198"/>
    <col min="6654" max="6654" width="34.25" style="198" customWidth="1"/>
    <col min="6655" max="6655" width="11.875" style="198" customWidth="1"/>
    <col min="6656" max="6656" width="9.875" style="198" customWidth="1"/>
    <col min="6657" max="6657" width="10.75" style="198" customWidth="1"/>
    <col min="6658" max="6658" width="12.75" style="198" customWidth="1"/>
    <col min="6659" max="6659" width="9" style="198" hidden="1" customWidth="1"/>
    <col min="6660" max="6909" width="9" style="198"/>
    <col min="6910" max="6910" width="34.25" style="198" customWidth="1"/>
    <col min="6911" max="6911" width="11.875" style="198" customWidth="1"/>
    <col min="6912" max="6912" width="9.875" style="198" customWidth="1"/>
    <col min="6913" max="6913" width="10.75" style="198" customWidth="1"/>
    <col min="6914" max="6914" width="12.75" style="198" customWidth="1"/>
    <col min="6915" max="6915" width="9" style="198" hidden="1" customWidth="1"/>
    <col min="6916" max="7165" width="9" style="198"/>
    <col min="7166" max="7166" width="34.25" style="198" customWidth="1"/>
    <col min="7167" max="7167" width="11.875" style="198" customWidth="1"/>
    <col min="7168" max="7168" width="9.875" style="198" customWidth="1"/>
    <col min="7169" max="7169" width="10.75" style="198" customWidth="1"/>
    <col min="7170" max="7170" width="12.75" style="198" customWidth="1"/>
    <col min="7171" max="7171" width="9" style="198" hidden="1" customWidth="1"/>
    <col min="7172" max="7421" width="9" style="198"/>
    <col min="7422" max="7422" width="34.25" style="198" customWidth="1"/>
    <col min="7423" max="7423" width="11.875" style="198" customWidth="1"/>
    <col min="7424" max="7424" width="9.875" style="198" customWidth="1"/>
    <col min="7425" max="7425" width="10.75" style="198" customWidth="1"/>
    <col min="7426" max="7426" width="12.75" style="198" customWidth="1"/>
    <col min="7427" max="7427" width="9" style="198" hidden="1" customWidth="1"/>
    <col min="7428" max="7677" width="9" style="198"/>
    <col min="7678" max="7678" width="34.25" style="198" customWidth="1"/>
    <col min="7679" max="7679" width="11.875" style="198" customWidth="1"/>
    <col min="7680" max="7680" width="9.875" style="198" customWidth="1"/>
    <col min="7681" max="7681" width="10.75" style="198" customWidth="1"/>
    <col min="7682" max="7682" width="12.75" style="198" customWidth="1"/>
    <col min="7683" max="7683" width="9" style="198" hidden="1" customWidth="1"/>
    <col min="7684" max="7933" width="9" style="198"/>
    <col min="7934" max="7934" width="34.25" style="198" customWidth="1"/>
    <col min="7935" max="7935" width="11.875" style="198" customWidth="1"/>
    <col min="7936" max="7936" width="9.875" style="198" customWidth="1"/>
    <col min="7937" max="7937" width="10.75" style="198" customWidth="1"/>
    <col min="7938" max="7938" width="12.75" style="198" customWidth="1"/>
    <col min="7939" max="7939" width="9" style="198" hidden="1" customWidth="1"/>
    <col min="7940" max="8189" width="9" style="198"/>
    <col min="8190" max="8190" width="34.25" style="198" customWidth="1"/>
    <col min="8191" max="8191" width="11.875" style="198" customWidth="1"/>
    <col min="8192" max="8192" width="9.875" style="198" customWidth="1"/>
    <col min="8193" max="8193" width="10.75" style="198" customWidth="1"/>
    <col min="8194" max="8194" width="12.75" style="198" customWidth="1"/>
    <col min="8195" max="8195" width="9" style="198" hidden="1" customWidth="1"/>
    <col min="8196" max="8445" width="9" style="198"/>
    <col min="8446" max="8446" width="34.25" style="198" customWidth="1"/>
    <col min="8447" max="8447" width="11.875" style="198" customWidth="1"/>
    <col min="8448" max="8448" width="9.875" style="198" customWidth="1"/>
    <col min="8449" max="8449" width="10.75" style="198" customWidth="1"/>
    <col min="8450" max="8450" width="12.75" style="198" customWidth="1"/>
    <col min="8451" max="8451" width="9" style="198" hidden="1" customWidth="1"/>
    <col min="8452" max="8701" width="9" style="198"/>
    <col min="8702" max="8702" width="34.25" style="198" customWidth="1"/>
    <col min="8703" max="8703" width="11.875" style="198" customWidth="1"/>
    <col min="8704" max="8704" width="9.875" style="198" customWidth="1"/>
    <col min="8705" max="8705" width="10.75" style="198" customWidth="1"/>
    <col min="8706" max="8706" width="12.75" style="198" customWidth="1"/>
    <col min="8707" max="8707" width="9" style="198" hidden="1" customWidth="1"/>
    <col min="8708" max="8957" width="9" style="198"/>
    <col min="8958" max="8958" width="34.25" style="198" customWidth="1"/>
    <col min="8959" max="8959" width="11.875" style="198" customWidth="1"/>
    <col min="8960" max="8960" width="9.875" style="198" customWidth="1"/>
    <col min="8961" max="8961" width="10.75" style="198" customWidth="1"/>
    <col min="8962" max="8962" width="12.75" style="198" customWidth="1"/>
    <col min="8963" max="8963" width="9" style="198" hidden="1" customWidth="1"/>
    <col min="8964" max="9213" width="9" style="198"/>
    <col min="9214" max="9214" width="34.25" style="198" customWidth="1"/>
    <col min="9215" max="9215" width="11.875" style="198" customWidth="1"/>
    <col min="9216" max="9216" width="9.875" style="198" customWidth="1"/>
    <col min="9217" max="9217" width="10.75" style="198" customWidth="1"/>
    <col min="9218" max="9218" width="12.75" style="198" customWidth="1"/>
    <col min="9219" max="9219" width="9" style="198" hidden="1" customWidth="1"/>
    <col min="9220" max="9469" width="9" style="198"/>
    <col min="9470" max="9470" width="34.25" style="198" customWidth="1"/>
    <col min="9471" max="9471" width="11.875" style="198" customWidth="1"/>
    <col min="9472" max="9472" width="9.875" style="198" customWidth="1"/>
    <col min="9473" max="9473" width="10.75" style="198" customWidth="1"/>
    <col min="9474" max="9474" width="12.75" style="198" customWidth="1"/>
    <col min="9475" max="9475" width="9" style="198" hidden="1" customWidth="1"/>
    <col min="9476" max="9725" width="9" style="198"/>
    <col min="9726" max="9726" width="34.25" style="198" customWidth="1"/>
    <col min="9727" max="9727" width="11.875" style="198" customWidth="1"/>
    <col min="9728" max="9728" width="9.875" style="198" customWidth="1"/>
    <col min="9729" max="9729" width="10.75" style="198" customWidth="1"/>
    <col min="9730" max="9730" width="12.75" style="198" customWidth="1"/>
    <col min="9731" max="9731" width="9" style="198" hidden="1" customWidth="1"/>
    <col min="9732" max="9981" width="9" style="198"/>
    <col min="9982" max="9982" width="34.25" style="198" customWidth="1"/>
    <col min="9983" max="9983" width="11.875" style="198" customWidth="1"/>
    <col min="9984" max="9984" width="9.875" style="198" customWidth="1"/>
    <col min="9985" max="9985" width="10.75" style="198" customWidth="1"/>
    <col min="9986" max="9986" width="12.75" style="198" customWidth="1"/>
    <col min="9987" max="9987" width="9" style="198" hidden="1" customWidth="1"/>
    <col min="9988" max="10237" width="9" style="198"/>
    <col min="10238" max="10238" width="34.25" style="198" customWidth="1"/>
    <col min="10239" max="10239" width="11.875" style="198" customWidth="1"/>
    <col min="10240" max="10240" width="9.875" style="198" customWidth="1"/>
    <col min="10241" max="10241" width="10.75" style="198" customWidth="1"/>
    <col min="10242" max="10242" width="12.75" style="198" customWidth="1"/>
    <col min="10243" max="10243" width="9" style="198" hidden="1" customWidth="1"/>
    <col min="10244" max="10493" width="9" style="198"/>
    <col min="10494" max="10494" width="34.25" style="198" customWidth="1"/>
    <col min="10495" max="10495" width="11.875" style="198" customWidth="1"/>
    <col min="10496" max="10496" width="9.875" style="198" customWidth="1"/>
    <col min="10497" max="10497" width="10.75" style="198" customWidth="1"/>
    <col min="10498" max="10498" width="12.75" style="198" customWidth="1"/>
    <col min="10499" max="10499" width="9" style="198" hidden="1" customWidth="1"/>
    <col min="10500" max="10749" width="9" style="198"/>
    <col min="10750" max="10750" width="34.25" style="198" customWidth="1"/>
    <col min="10751" max="10751" width="11.875" style="198" customWidth="1"/>
    <col min="10752" max="10752" width="9.875" style="198" customWidth="1"/>
    <col min="10753" max="10753" width="10.75" style="198" customWidth="1"/>
    <col min="10754" max="10754" width="12.75" style="198" customWidth="1"/>
    <col min="10755" max="10755" width="9" style="198" hidden="1" customWidth="1"/>
    <col min="10756" max="11005" width="9" style="198"/>
    <col min="11006" max="11006" width="34.25" style="198" customWidth="1"/>
    <col min="11007" max="11007" width="11.875" style="198" customWidth="1"/>
    <col min="11008" max="11008" width="9.875" style="198" customWidth="1"/>
    <col min="11009" max="11009" width="10.75" style="198" customWidth="1"/>
    <col min="11010" max="11010" width="12.75" style="198" customWidth="1"/>
    <col min="11011" max="11011" width="9" style="198" hidden="1" customWidth="1"/>
    <col min="11012" max="11261" width="9" style="198"/>
    <col min="11262" max="11262" width="34.25" style="198" customWidth="1"/>
    <col min="11263" max="11263" width="11.875" style="198" customWidth="1"/>
    <col min="11264" max="11264" width="9.875" style="198" customWidth="1"/>
    <col min="11265" max="11265" width="10.75" style="198" customWidth="1"/>
    <col min="11266" max="11266" width="12.75" style="198" customWidth="1"/>
    <col min="11267" max="11267" width="9" style="198" hidden="1" customWidth="1"/>
    <col min="11268" max="11517" width="9" style="198"/>
    <col min="11518" max="11518" width="34.25" style="198" customWidth="1"/>
    <col min="11519" max="11519" width="11.875" style="198" customWidth="1"/>
    <col min="11520" max="11520" width="9.875" style="198" customWidth="1"/>
    <col min="11521" max="11521" width="10.75" style="198" customWidth="1"/>
    <col min="11522" max="11522" width="12.75" style="198" customWidth="1"/>
    <col min="11523" max="11523" width="9" style="198" hidden="1" customWidth="1"/>
    <col min="11524" max="11773" width="9" style="198"/>
    <col min="11774" max="11774" width="34.25" style="198" customWidth="1"/>
    <col min="11775" max="11775" width="11.875" style="198" customWidth="1"/>
    <col min="11776" max="11776" width="9.875" style="198" customWidth="1"/>
    <col min="11777" max="11777" width="10.75" style="198" customWidth="1"/>
    <col min="11778" max="11778" width="12.75" style="198" customWidth="1"/>
    <col min="11779" max="11779" width="9" style="198" hidden="1" customWidth="1"/>
    <col min="11780" max="12029" width="9" style="198"/>
    <col min="12030" max="12030" width="34.25" style="198" customWidth="1"/>
    <col min="12031" max="12031" width="11.875" style="198" customWidth="1"/>
    <col min="12032" max="12032" width="9.875" style="198" customWidth="1"/>
    <col min="12033" max="12033" width="10.75" style="198" customWidth="1"/>
    <col min="12034" max="12034" width="12.75" style="198" customWidth="1"/>
    <col min="12035" max="12035" width="9" style="198" hidden="1" customWidth="1"/>
    <col min="12036" max="12285" width="9" style="198"/>
    <col min="12286" max="12286" width="34.25" style="198" customWidth="1"/>
    <col min="12287" max="12287" width="11.875" style="198" customWidth="1"/>
    <col min="12288" max="12288" width="9.875" style="198" customWidth="1"/>
    <col min="12289" max="12289" width="10.75" style="198" customWidth="1"/>
    <col min="12290" max="12290" width="12.75" style="198" customWidth="1"/>
    <col min="12291" max="12291" width="9" style="198" hidden="1" customWidth="1"/>
    <col min="12292" max="12541" width="9" style="198"/>
    <col min="12542" max="12542" width="34.25" style="198" customWidth="1"/>
    <col min="12543" max="12543" width="11.875" style="198" customWidth="1"/>
    <col min="12544" max="12544" width="9.875" style="198" customWidth="1"/>
    <col min="12545" max="12545" width="10.75" style="198" customWidth="1"/>
    <col min="12546" max="12546" width="12.75" style="198" customWidth="1"/>
    <col min="12547" max="12547" width="9" style="198" hidden="1" customWidth="1"/>
    <col min="12548" max="12797" width="9" style="198"/>
    <col min="12798" max="12798" width="34.25" style="198" customWidth="1"/>
    <col min="12799" max="12799" width="11.875" style="198" customWidth="1"/>
    <col min="12800" max="12800" width="9.875" style="198" customWidth="1"/>
    <col min="12801" max="12801" width="10.75" style="198" customWidth="1"/>
    <col min="12802" max="12802" width="12.75" style="198" customWidth="1"/>
    <col min="12803" max="12803" width="9" style="198" hidden="1" customWidth="1"/>
    <col min="12804" max="13053" width="9" style="198"/>
    <col min="13054" max="13054" width="34.25" style="198" customWidth="1"/>
    <col min="13055" max="13055" width="11.875" style="198" customWidth="1"/>
    <col min="13056" max="13056" width="9.875" style="198" customWidth="1"/>
    <col min="13057" max="13057" width="10.75" style="198" customWidth="1"/>
    <col min="13058" max="13058" width="12.75" style="198" customWidth="1"/>
    <col min="13059" max="13059" width="9" style="198" hidden="1" customWidth="1"/>
    <col min="13060" max="13309" width="9" style="198"/>
    <col min="13310" max="13310" width="34.25" style="198" customWidth="1"/>
    <col min="13311" max="13311" width="11.875" style="198" customWidth="1"/>
    <col min="13312" max="13312" width="9.875" style="198" customWidth="1"/>
    <col min="13313" max="13313" width="10.75" style="198" customWidth="1"/>
    <col min="13314" max="13314" width="12.75" style="198" customWidth="1"/>
    <col min="13315" max="13315" width="9" style="198" hidden="1" customWidth="1"/>
    <col min="13316" max="13565" width="9" style="198"/>
    <col min="13566" max="13566" width="34.25" style="198" customWidth="1"/>
    <col min="13567" max="13567" width="11.875" style="198" customWidth="1"/>
    <col min="13568" max="13568" width="9.875" style="198" customWidth="1"/>
    <col min="13569" max="13569" width="10.75" style="198" customWidth="1"/>
    <col min="13570" max="13570" width="12.75" style="198" customWidth="1"/>
    <col min="13571" max="13571" width="9" style="198" hidden="1" customWidth="1"/>
    <col min="13572" max="13821" width="9" style="198"/>
    <col min="13822" max="13822" width="34.25" style="198" customWidth="1"/>
    <col min="13823" max="13823" width="11.875" style="198" customWidth="1"/>
    <col min="13824" max="13824" width="9.875" style="198" customWidth="1"/>
    <col min="13825" max="13825" width="10.75" style="198" customWidth="1"/>
    <col min="13826" max="13826" width="12.75" style="198" customWidth="1"/>
    <col min="13827" max="13827" width="9" style="198" hidden="1" customWidth="1"/>
    <col min="13828" max="14077" width="9" style="198"/>
    <col min="14078" max="14078" width="34.25" style="198" customWidth="1"/>
    <col min="14079" max="14079" width="11.875" style="198" customWidth="1"/>
    <col min="14080" max="14080" width="9.875" style="198" customWidth="1"/>
    <col min="14081" max="14081" width="10.75" style="198" customWidth="1"/>
    <col min="14082" max="14082" width="12.75" style="198" customWidth="1"/>
    <col min="14083" max="14083" width="9" style="198" hidden="1" customWidth="1"/>
    <col min="14084" max="14333" width="9" style="198"/>
    <col min="14334" max="14334" width="34.25" style="198" customWidth="1"/>
    <col min="14335" max="14335" width="11.875" style="198" customWidth="1"/>
    <col min="14336" max="14336" width="9.875" style="198" customWidth="1"/>
    <col min="14337" max="14337" width="10.75" style="198" customWidth="1"/>
    <col min="14338" max="14338" width="12.75" style="198" customWidth="1"/>
    <col min="14339" max="14339" width="9" style="198" hidden="1" customWidth="1"/>
    <col min="14340" max="14589" width="9" style="198"/>
    <col min="14590" max="14590" width="34.25" style="198" customWidth="1"/>
    <col min="14591" max="14591" width="11.875" style="198" customWidth="1"/>
    <col min="14592" max="14592" width="9.875" style="198" customWidth="1"/>
    <col min="14593" max="14593" width="10.75" style="198" customWidth="1"/>
    <col min="14594" max="14594" width="12.75" style="198" customWidth="1"/>
    <col min="14595" max="14595" width="9" style="198" hidden="1" customWidth="1"/>
    <col min="14596" max="14845" width="9" style="198"/>
    <col min="14846" max="14846" width="34.25" style="198" customWidth="1"/>
    <col min="14847" max="14847" width="11.875" style="198" customWidth="1"/>
    <col min="14848" max="14848" width="9.875" style="198" customWidth="1"/>
    <col min="14849" max="14849" width="10.75" style="198" customWidth="1"/>
    <col min="14850" max="14850" width="12.75" style="198" customWidth="1"/>
    <col min="14851" max="14851" width="9" style="198" hidden="1" customWidth="1"/>
    <col min="14852" max="15101" width="9" style="198"/>
    <col min="15102" max="15102" width="34.25" style="198" customWidth="1"/>
    <col min="15103" max="15103" width="11.875" style="198" customWidth="1"/>
    <col min="15104" max="15104" width="9.875" style="198" customWidth="1"/>
    <col min="15105" max="15105" width="10.75" style="198" customWidth="1"/>
    <col min="15106" max="15106" width="12.75" style="198" customWidth="1"/>
    <col min="15107" max="15107" width="9" style="198" hidden="1" customWidth="1"/>
    <col min="15108" max="15357" width="9" style="198"/>
    <col min="15358" max="15358" width="34.25" style="198" customWidth="1"/>
    <col min="15359" max="15359" width="11.875" style="198" customWidth="1"/>
    <col min="15360" max="15360" width="9.875" style="198" customWidth="1"/>
    <col min="15361" max="15361" width="10.75" style="198" customWidth="1"/>
    <col min="15362" max="15362" width="12.75" style="198" customWidth="1"/>
    <col min="15363" max="15363" width="9" style="198" hidden="1" customWidth="1"/>
    <col min="15364" max="15613" width="9" style="198"/>
    <col min="15614" max="15614" width="34.25" style="198" customWidth="1"/>
    <col min="15615" max="15615" width="11.875" style="198" customWidth="1"/>
    <col min="15616" max="15616" width="9.875" style="198" customWidth="1"/>
    <col min="15617" max="15617" width="10.75" style="198" customWidth="1"/>
    <col min="15618" max="15618" width="12.75" style="198" customWidth="1"/>
    <col min="15619" max="15619" width="9" style="198" hidden="1" customWidth="1"/>
    <col min="15620" max="15869" width="9" style="198"/>
    <col min="15870" max="15870" width="34.25" style="198" customWidth="1"/>
    <col min="15871" max="15871" width="11.875" style="198" customWidth="1"/>
    <col min="15872" max="15872" width="9.875" style="198" customWidth="1"/>
    <col min="15873" max="15873" width="10.75" style="198" customWidth="1"/>
    <col min="15874" max="15874" width="12.75" style="198" customWidth="1"/>
    <col min="15875" max="15875" width="9" style="198" hidden="1" customWidth="1"/>
    <col min="15876" max="16125" width="9" style="198"/>
    <col min="16126" max="16126" width="34.25" style="198" customWidth="1"/>
    <col min="16127" max="16127" width="11.875" style="198" customWidth="1"/>
    <col min="16128" max="16128" width="9.875" style="198" customWidth="1"/>
    <col min="16129" max="16129" width="10.75" style="198" customWidth="1"/>
    <col min="16130" max="16130" width="12.75" style="198" customWidth="1"/>
    <col min="16131" max="16131" width="9" style="198" hidden="1" customWidth="1"/>
    <col min="16132" max="16384" width="9" style="198"/>
  </cols>
  <sheetData>
    <row r="1" ht="33.75" customHeight="1" spans="1:5">
      <c r="A1" s="181" t="s">
        <v>1484</v>
      </c>
      <c r="B1" s="181"/>
      <c r="C1" s="181"/>
      <c r="D1" s="181"/>
      <c r="E1" s="181"/>
    </row>
    <row r="2" ht="16.5" customHeight="1" spans="1:5">
      <c r="A2" s="199" t="s">
        <v>1485</v>
      </c>
      <c r="E2" s="200" t="s">
        <v>54</v>
      </c>
    </row>
    <row r="3" ht="28.5" customHeight="1" spans="1:5">
      <c r="A3" s="184" t="s">
        <v>55</v>
      </c>
      <c r="B3" s="185" t="s">
        <v>56</v>
      </c>
      <c r="C3" s="185" t="s">
        <v>57</v>
      </c>
      <c r="D3" s="160" t="s">
        <v>58</v>
      </c>
      <c r="E3" s="160" t="s">
        <v>59</v>
      </c>
    </row>
    <row r="4" s="194" customFormat="1" ht="23.25" customHeight="1" spans="1:30">
      <c r="A4" s="201" t="s">
        <v>1486</v>
      </c>
      <c r="B4" s="202"/>
      <c r="C4" s="202"/>
      <c r="D4" s="203"/>
      <c r="E4" s="203"/>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row>
    <row r="5" s="194" customFormat="1" ht="23.25" customHeight="1" spans="1:30">
      <c r="A5" s="173" t="s">
        <v>1487</v>
      </c>
      <c r="B5" s="202"/>
      <c r="C5" s="202"/>
      <c r="D5" s="203"/>
      <c r="E5" s="203"/>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row>
    <row r="6" s="194" customFormat="1" ht="23.25" customHeight="1" spans="1:30">
      <c r="A6" s="173" t="s">
        <v>1488</v>
      </c>
      <c r="B6" s="202"/>
      <c r="C6" s="202"/>
      <c r="D6" s="203"/>
      <c r="E6" s="203"/>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row>
    <row r="7" s="194" customFormat="1" ht="23.25" customHeight="1" spans="1:30">
      <c r="A7" s="173" t="s">
        <v>1489</v>
      </c>
      <c r="B7" s="202"/>
      <c r="C7" s="202"/>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row>
    <row r="8" s="195" customFormat="1" ht="23.25" customHeight="1" spans="1:30">
      <c r="A8" s="173" t="s">
        <v>1490</v>
      </c>
      <c r="B8" s="202"/>
      <c r="C8" s="202"/>
      <c r="D8" s="203"/>
      <c r="E8" s="203"/>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row>
    <row r="9" s="195" customFormat="1" ht="23.25" customHeight="1" spans="1:30">
      <c r="A9" s="189" t="s">
        <v>1417</v>
      </c>
      <c r="B9" s="206"/>
      <c r="C9" s="206"/>
      <c r="D9" s="207"/>
      <c r="E9" s="207"/>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row>
    <row r="10" s="195" customFormat="1" ht="23.25" customHeight="1" spans="1:30">
      <c r="A10" s="173" t="s">
        <v>1491</v>
      </c>
      <c r="B10" s="206"/>
      <c r="C10" s="206"/>
      <c r="D10" s="207"/>
      <c r="E10" s="207"/>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row>
    <row r="11" s="196" customFormat="1" ht="23.25" customHeight="1" spans="1:33">
      <c r="A11" s="173" t="s">
        <v>1492</v>
      </c>
      <c r="B11" s="206"/>
      <c r="C11" s="206"/>
      <c r="D11" s="207"/>
      <c r="E11" s="207"/>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row>
    <row r="12" s="179" customFormat="1" ht="23.25" customHeight="1" spans="1:30">
      <c r="A12" s="189" t="s">
        <v>96</v>
      </c>
      <c r="B12" s="206"/>
      <c r="C12" s="206"/>
      <c r="D12" s="207"/>
      <c r="E12" s="207"/>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row>
    <row r="13" ht="22.5" customHeight="1" spans="1:5">
      <c r="A13" s="209"/>
      <c r="B13" s="209"/>
      <c r="C13" s="209"/>
      <c r="D13" s="209"/>
      <c r="E13" s="209"/>
    </row>
    <row r="14" spans="1:1">
      <c r="A14" s="193"/>
    </row>
    <row r="15" spans="1:1">
      <c r="A15" s="193"/>
    </row>
    <row r="16" spans="1:1">
      <c r="A16" s="193"/>
    </row>
    <row r="17" spans="1:1">
      <c r="A17" s="193"/>
    </row>
    <row r="18" spans="1:1">
      <c r="A18" s="193"/>
    </row>
    <row r="19" spans="1:1">
      <c r="A19" s="210"/>
    </row>
    <row r="20" s="197" customFormat="1" spans="1:222">
      <c r="A20" s="210"/>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row>
    <row r="21" s="197" customFormat="1" spans="1:222">
      <c r="A21" s="210"/>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row>
    <row r="22" s="197" customFormat="1" spans="1:222">
      <c r="A22" s="210"/>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row>
    <row r="23" s="197" customFormat="1" spans="1:222">
      <c r="A23" s="210"/>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row>
    <row r="24" s="197" customFormat="1" spans="1:222">
      <c r="A24" s="210"/>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row>
    <row r="25" s="197" customFormat="1" spans="1:222">
      <c r="A25" s="210"/>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row>
    <row r="26" s="197" customFormat="1" spans="1:222">
      <c r="A26" s="210"/>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row>
    <row r="27" s="197" customFormat="1" spans="1:222">
      <c r="A27" s="210"/>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row>
    <row r="28" s="197" customFormat="1" spans="1:222">
      <c r="A28" s="210"/>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row>
    <row r="29" s="197" customFormat="1" spans="1:222">
      <c r="A29" s="210"/>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row>
    <row r="30" s="197" customFormat="1" spans="1:222">
      <c r="A30" s="210"/>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row>
    <row r="31" s="197" customFormat="1" spans="1:222">
      <c r="A31" s="210"/>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row>
    <row r="32" s="197" customFormat="1" spans="1:222">
      <c r="A32" s="210"/>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row>
    <row r="33" s="197" customFormat="1" spans="1:222">
      <c r="A33" s="210"/>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row>
    <row r="34" s="197" customFormat="1" spans="1:222">
      <c r="A34" s="210"/>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row>
    <row r="35" s="197" customFormat="1" spans="1:222">
      <c r="A35" s="210"/>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row>
    <row r="36" s="197" customFormat="1" spans="1:222">
      <c r="A36" s="210"/>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row>
    <row r="37" s="197" customFormat="1" spans="1:222">
      <c r="A37" s="210"/>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row>
    <row r="38" s="197" customFormat="1" spans="1:222">
      <c r="A38" s="210"/>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row>
    <row r="39" s="197" customFormat="1" spans="1:222">
      <c r="A39" s="210"/>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row>
    <row r="40" s="197" customFormat="1" spans="1:222">
      <c r="A40" s="210"/>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row>
    <row r="41" s="197" customFormat="1" spans="1:222">
      <c r="A41" s="210"/>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row>
    <row r="42" s="197" customFormat="1" spans="1:222">
      <c r="A42" s="210"/>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row>
    <row r="43" s="197" customFormat="1" spans="1:222">
      <c r="A43" s="210"/>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row>
    <row r="44" s="197" customFormat="1" spans="1:222">
      <c r="A44" s="210"/>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row>
    <row r="45" s="197" customFormat="1" spans="1:222">
      <c r="A45" s="210"/>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row>
    <row r="46" s="197" customFormat="1" spans="1:222">
      <c r="A46" s="210"/>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row>
    <row r="47" s="197" customFormat="1" spans="1:222">
      <c r="A47" s="210"/>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row>
    <row r="48" s="197" customFormat="1" spans="1:222">
      <c r="A48" s="210"/>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row>
    <row r="49" s="197" customFormat="1" spans="1:222">
      <c r="A49" s="210"/>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row>
    <row r="50" s="197" customFormat="1" spans="1:222">
      <c r="A50" s="210"/>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row>
    <row r="51" s="197" customFormat="1" spans="1:222">
      <c r="A51" s="210"/>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row>
    <row r="52" s="197" customFormat="1" spans="1:222">
      <c r="A52" s="210"/>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row>
    <row r="53" s="197" customFormat="1" spans="1:222">
      <c r="A53" s="210"/>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row>
    <row r="54" s="197" customFormat="1" spans="1:222">
      <c r="A54" s="210"/>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row>
    <row r="55" s="197" customFormat="1" spans="1:222">
      <c r="A55" s="210"/>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row>
    <row r="56" s="197" customFormat="1" spans="1:222">
      <c r="A56" s="210"/>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row>
    <row r="57" s="197" customFormat="1" spans="1:222">
      <c r="A57" s="210"/>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row>
    <row r="58" s="197" customFormat="1" spans="1:222">
      <c r="A58" s="210"/>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row>
    <row r="59" s="197" customFormat="1" spans="1:222">
      <c r="A59" s="210"/>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row>
    <row r="60" s="197" customFormat="1" spans="1:222">
      <c r="A60" s="210"/>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row>
    <row r="61" s="197" customFormat="1" spans="1:222">
      <c r="A61" s="210"/>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row>
    <row r="62" s="197" customFormat="1" spans="1:222">
      <c r="A62" s="210"/>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row>
    <row r="63" s="197" customFormat="1" spans="1:222">
      <c r="A63" s="210"/>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row>
    <row r="64" s="197" customFormat="1" spans="1:222">
      <c r="A64" s="210"/>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row>
    <row r="65" s="197" customFormat="1" spans="1:222">
      <c r="A65" s="210"/>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row>
    <row r="66" s="197" customFormat="1" spans="1:222">
      <c r="A66" s="210"/>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row>
    <row r="67" s="197" customFormat="1" spans="1:222">
      <c r="A67" s="210"/>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row>
    <row r="68" s="197" customFormat="1" spans="1:222">
      <c r="A68" s="210"/>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row>
    <row r="69" s="197" customFormat="1" spans="1:222">
      <c r="A69" s="210"/>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row>
    <row r="70" s="197" customFormat="1" spans="1:222">
      <c r="A70" s="210"/>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row>
    <row r="71" s="197" customFormat="1" spans="1:222">
      <c r="A71" s="210"/>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row>
    <row r="72" s="197" customFormat="1" spans="1:222">
      <c r="A72" s="210"/>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row>
    <row r="73" s="197" customFormat="1" spans="1:222">
      <c r="A73" s="210"/>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row>
    <row r="74" s="197" customFormat="1" spans="1:222">
      <c r="A74" s="210"/>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row>
    <row r="75" s="197" customFormat="1" spans="1:222">
      <c r="A75" s="210"/>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row>
    <row r="76" s="197" customFormat="1" spans="1:222">
      <c r="A76" s="210"/>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row>
    <row r="77" s="197" customFormat="1" spans="1:222">
      <c r="A77" s="210"/>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row>
    <row r="78" s="197" customFormat="1" spans="1:222">
      <c r="A78" s="210"/>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row>
    <row r="79" s="197" customFormat="1" spans="1:222">
      <c r="A79" s="210"/>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row>
    <row r="80" s="197" customFormat="1" spans="1:222">
      <c r="A80" s="210"/>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row>
    <row r="81" s="197" customFormat="1" spans="1:222">
      <c r="A81" s="210"/>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row>
    <row r="82" s="197" customFormat="1" spans="1:222">
      <c r="A82" s="210"/>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row>
    <row r="83" s="197" customFormat="1" spans="1:222">
      <c r="A83" s="210"/>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row>
    <row r="84" s="197" customFormat="1" spans="1:222">
      <c r="A84" s="210"/>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row>
    <row r="85" s="197" customFormat="1" spans="1:222">
      <c r="A85" s="210"/>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row>
    <row r="86" s="197" customFormat="1" spans="1:222">
      <c r="A86" s="210"/>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row>
    <row r="87" s="197" customFormat="1" spans="1:222">
      <c r="A87" s="210"/>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row>
    <row r="88" s="197" customFormat="1" spans="1:222">
      <c r="A88" s="210"/>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row>
    <row r="89" s="197" customFormat="1" spans="1:222">
      <c r="A89" s="210"/>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row>
    <row r="90" s="197" customFormat="1" spans="1:222">
      <c r="A90" s="210"/>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row>
    <row r="91" s="197" customFormat="1" spans="1:222">
      <c r="A91" s="210"/>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row>
    <row r="92" s="197" customFormat="1" spans="1:222">
      <c r="A92" s="210"/>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row>
    <row r="93" s="197" customFormat="1" spans="1:222">
      <c r="A93" s="210"/>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row>
    <row r="94" s="197" customFormat="1" spans="1:222">
      <c r="A94" s="210"/>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row>
    <row r="95" s="197" customFormat="1" spans="1:222">
      <c r="A95" s="210"/>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row>
    <row r="96" s="197" customFormat="1" spans="1:222">
      <c r="A96" s="210"/>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row>
    <row r="97" s="197" customFormat="1" spans="1:222">
      <c r="A97" s="210"/>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row>
    <row r="98" s="197" customFormat="1" spans="1:222">
      <c r="A98" s="210"/>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row>
    <row r="99" s="197" customFormat="1" spans="1:222">
      <c r="A99" s="210"/>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row>
    <row r="100" s="197" customFormat="1" spans="1:222">
      <c r="A100" s="210"/>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row>
    <row r="101" s="197" customFormat="1" spans="1:222">
      <c r="A101" s="210"/>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row>
    <row r="102" s="197" customFormat="1" spans="1:222">
      <c r="A102" s="210"/>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row>
    <row r="103" s="197" customFormat="1" spans="1:222">
      <c r="A103" s="210"/>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row>
    <row r="104" s="197" customFormat="1" spans="1:222">
      <c r="A104" s="210"/>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row>
    <row r="105" s="197" customFormat="1" spans="1:222">
      <c r="A105" s="210"/>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row>
    <row r="106" s="197" customFormat="1" spans="1:222">
      <c r="A106" s="210"/>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row>
    <row r="107" s="197" customFormat="1" spans="1:222">
      <c r="A107" s="210"/>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row>
    <row r="108" s="197" customFormat="1" spans="1:222">
      <c r="A108" s="210"/>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row>
    <row r="109" s="197" customFormat="1" spans="1:222">
      <c r="A109" s="210"/>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row>
    <row r="110" s="197" customFormat="1" spans="1:222">
      <c r="A110" s="210"/>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row>
    <row r="111" s="197" customFormat="1" spans="1:222">
      <c r="A111" s="210"/>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row>
    <row r="112" s="197" customFormat="1" spans="1:222">
      <c r="A112" s="210"/>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row>
    <row r="113" s="197" customFormat="1" spans="1:222">
      <c r="A113" s="210"/>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row>
    <row r="114" s="197" customFormat="1" spans="1:222">
      <c r="A114" s="210"/>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row>
    <row r="115" s="197" customFormat="1" spans="1:222">
      <c r="A115" s="210"/>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row>
    <row r="116" s="197" customFormat="1" spans="1:222">
      <c r="A116" s="210"/>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row>
    <row r="117" s="197" customFormat="1" spans="1:222">
      <c r="A117" s="210"/>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row>
    <row r="118" s="197" customFormat="1" spans="1:222">
      <c r="A118" s="210"/>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row>
    <row r="119" s="197" customFormat="1" spans="1:222">
      <c r="A119" s="210"/>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row>
    <row r="120" s="197" customFormat="1" spans="1:222">
      <c r="A120" s="210"/>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row>
    <row r="121" s="197" customFormat="1" spans="1:222">
      <c r="A121" s="210"/>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row>
    <row r="122" s="197" customFormat="1" spans="1:222">
      <c r="A122" s="210"/>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row>
    <row r="123" s="197" customFormat="1" spans="1:222">
      <c r="A123" s="210"/>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row>
    <row r="124" s="197" customFormat="1" spans="1:222">
      <c r="A124" s="210"/>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row>
    <row r="125" s="197" customFormat="1" spans="1:222">
      <c r="A125" s="210"/>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row>
    <row r="126" s="197" customFormat="1" spans="1:222">
      <c r="A126" s="210"/>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row>
    <row r="127" s="197" customFormat="1" spans="1:222">
      <c r="A127" s="210"/>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row>
    <row r="128" s="197" customFormat="1" spans="1:222">
      <c r="A128" s="210"/>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row>
    <row r="129" s="197" customFormat="1" spans="1:222">
      <c r="A129" s="210"/>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row>
    <row r="130" s="197" customFormat="1" spans="1:222">
      <c r="A130" s="210"/>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row>
    <row r="131" s="197" customFormat="1" spans="1:222">
      <c r="A131" s="210"/>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row>
    <row r="132" s="197" customFormat="1" spans="1:222">
      <c r="A132" s="210"/>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row>
    <row r="133" s="197" customFormat="1" spans="1:222">
      <c r="A133" s="210"/>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row>
    <row r="134" s="197" customFormat="1" spans="1:222">
      <c r="A134" s="210"/>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row>
    <row r="135" s="197" customFormat="1" spans="1:222">
      <c r="A135" s="210"/>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row>
    <row r="136" s="197" customFormat="1" spans="1:222">
      <c r="A136" s="210"/>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row>
    <row r="137" s="197" customFormat="1" spans="1:222">
      <c r="A137" s="210"/>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row>
    <row r="138" s="197" customFormat="1" spans="1:222">
      <c r="A138" s="210"/>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row>
    <row r="139" s="197" customFormat="1" spans="1:222">
      <c r="A139" s="210"/>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row>
    <row r="140" s="197" customFormat="1" spans="1:222">
      <c r="A140" s="210"/>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row>
    <row r="141" s="197" customFormat="1" spans="1:222">
      <c r="A141" s="210"/>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row>
    <row r="142" s="197" customFormat="1" spans="1:222">
      <c r="A142" s="21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row>
    <row r="143" s="197" customFormat="1" spans="1:222">
      <c r="A143" s="210"/>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row>
    <row r="144" s="197" customFormat="1" spans="1:222">
      <c r="A144" s="210"/>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row>
    <row r="145" s="197" customFormat="1" spans="1:222">
      <c r="A145" s="210"/>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row>
    <row r="146" s="197" customFormat="1" spans="1:222">
      <c r="A146" s="210"/>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row>
    <row r="147" s="197" customFormat="1" spans="1:222">
      <c r="A147" s="210"/>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row>
    <row r="148" s="197" customFormat="1" spans="1:222">
      <c r="A148" s="210"/>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row>
    <row r="149" s="197" customFormat="1" spans="1:222">
      <c r="A149" s="21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row>
    <row r="150" s="197" customFormat="1" spans="1:222">
      <c r="A150" s="210"/>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row>
    <row r="151" s="197" customFormat="1" spans="1:222">
      <c r="A151" s="210"/>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row>
    <row r="152" s="197" customFormat="1" spans="1:222">
      <c r="A152" s="210"/>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row>
    <row r="153" s="197" customFormat="1" spans="1:222">
      <c r="A153" s="210"/>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row>
    <row r="154" s="197" customFormat="1" spans="1:222">
      <c r="A154" s="210"/>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row>
    <row r="155" s="197" customFormat="1" spans="1:222">
      <c r="A155" s="210"/>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row>
    <row r="156" s="197" customFormat="1" spans="1:222">
      <c r="A156" s="21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row>
    <row r="157" s="197" customFormat="1" spans="1:222">
      <c r="A157" s="210"/>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row>
    <row r="158" s="197" customFormat="1" spans="1:222">
      <c r="A158" s="210"/>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row>
    <row r="159" s="197" customFormat="1" spans="1:222">
      <c r="A159" s="210"/>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198"/>
      <c r="CS159" s="198"/>
      <c r="CT159" s="198"/>
      <c r="CU159" s="198"/>
      <c r="CV159" s="198"/>
      <c r="CW159" s="198"/>
      <c r="CX159" s="198"/>
      <c r="CY159" s="198"/>
      <c r="CZ159" s="198"/>
      <c r="DA159" s="198"/>
      <c r="DB159" s="198"/>
      <c r="DC159" s="198"/>
      <c r="DD159" s="198"/>
      <c r="DE159" s="198"/>
      <c r="DF159" s="198"/>
      <c r="DG159" s="198"/>
      <c r="DH159" s="198"/>
      <c r="DI159" s="198"/>
      <c r="DJ159" s="198"/>
      <c r="DK159" s="198"/>
      <c r="DL159" s="198"/>
      <c r="DM159" s="198"/>
      <c r="DN159" s="198"/>
      <c r="DO159" s="198"/>
      <c r="DP159" s="198"/>
      <c r="DQ159" s="198"/>
      <c r="DR159" s="198"/>
      <c r="DS159" s="198"/>
      <c r="DT159" s="198"/>
      <c r="DU159" s="198"/>
      <c r="DV159" s="198"/>
      <c r="DW159" s="198"/>
      <c r="DX159" s="198"/>
      <c r="DY159" s="198"/>
      <c r="DZ159" s="198"/>
      <c r="EA159" s="198"/>
      <c r="EB159" s="198"/>
      <c r="EC159" s="198"/>
      <c r="ED159" s="198"/>
      <c r="EE159" s="198"/>
      <c r="EF159" s="198"/>
      <c r="EG159" s="198"/>
      <c r="EH159" s="198"/>
      <c r="EI159" s="198"/>
      <c r="EJ159" s="198"/>
      <c r="EK159" s="198"/>
      <c r="EL159" s="198"/>
      <c r="EM159" s="198"/>
      <c r="EN159" s="198"/>
      <c r="EO159" s="198"/>
      <c r="EP159" s="198"/>
      <c r="EQ159" s="198"/>
      <c r="ER159" s="198"/>
      <c r="ES159" s="198"/>
      <c r="ET159" s="198"/>
      <c r="EU159" s="198"/>
      <c r="EV159" s="198"/>
      <c r="EW159" s="198"/>
      <c r="EX159" s="198"/>
      <c r="EY159" s="198"/>
      <c r="EZ159" s="198"/>
      <c r="FA159" s="198"/>
      <c r="FB159" s="198"/>
      <c r="FC159" s="198"/>
      <c r="FD159" s="198"/>
      <c r="FE159" s="198"/>
      <c r="FF159" s="198"/>
      <c r="FG159" s="198"/>
      <c r="FH159" s="198"/>
      <c r="FI159" s="198"/>
      <c r="FJ159" s="198"/>
      <c r="FK159" s="198"/>
      <c r="FL159" s="198"/>
      <c r="FM159" s="198"/>
      <c r="FN159" s="198"/>
      <c r="FO159" s="198"/>
      <c r="FP159" s="198"/>
      <c r="FQ159" s="198"/>
      <c r="FR159" s="198"/>
      <c r="FS159" s="198"/>
      <c r="FT159" s="198"/>
      <c r="FU159" s="198"/>
      <c r="FV159" s="198"/>
      <c r="FW159" s="198"/>
      <c r="FX159" s="198"/>
      <c r="FY159" s="198"/>
      <c r="FZ159" s="198"/>
      <c r="GA159" s="198"/>
      <c r="GB159" s="198"/>
      <c r="GC159" s="198"/>
      <c r="GD159" s="198"/>
      <c r="GE159" s="198"/>
      <c r="GF159" s="198"/>
      <c r="GG159" s="198"/>
      <c r="GH159" s="198"/>
      <c r="GI159" s="198"/>
      <c r="GJ159" s="198"/>
      <c r="GK159" s="198"/>
      <c r="GL159" s="198"/>
      <c r="GM159" s="198"/>
      <c r="GN159" s="198"/>
      <c r="GO159" s="198"/>
      <c r="GP159" s="198"/>
      <c r="GQ159" s="198"/>
      <c r="GR159" s="198"/>
      <c r="GS159" s="198"/>
      <c r="GT159" s="198"/>
      <c r="GU159" s="198"/>
      <c r="GV159" s="198"/>
      <c r="GW159" s="198"/>
      <c r="GX159" s="198"/>
      <c r="GY159" s="198"/>
      <c r="GZ159" s="198"/>
      <c r="HA159" s="198"/>
      <c r="HB159" s="198"/>
      <c r="HC159" s="198"/>
      <c r="HD159" s="198"/>
      <c r="HE159" s="198"/>
      <c r="HF159" s="198"/>
      <c r="HG159" s="198"/>
      <c r="HH159" s="198"/>
      <c r="HI159" s="198"/>
      <c r="HJ159" s="198"/>
      <c r="HK159" s="198"/>
      <c r="HL159" s="198"/>
      <c r="HM159" s="198"/>
      <c r="HN159" s="198"/>
    </row>
    <row r="160" s="197" customFormat="1" spans="1:222">
      <c r="A160" s="210"/>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G160" s="198"/>
      <c r="DH160" s="198"/>
      <c r="DI160" s="198"/>
      <c r="DJ160" s="198"/>
      <c r="DK160" s="198"/>
      <c r="DL160" s="198"/>
      <c r="DM160" s="198"/>
      <c r="DN160" s="198"/>
      <c r="DO160" s="198"/>
      <c r="DP160" s="198"/>
      <c r="DQ160" s="198"/>
      <c r="DR160" s="198"/>
      <c r="DS160" s="198"/>
      <c r="DT160" s="198"/>
      <c r="DU160" s="198"/>
      <c r="DV160" s="198"/>
      <c r="DW160" s="198"/>
      <c r="DX160" s="198"/>
      <c r="DY160" s="198"/>
      <c r="DZ160" s="198"/>
      <c r="EA160" s="198"/>
      <c r="EB160" s="198"/>
      <c r="EC160" s="198"/>
      <c r="ED160" s="198"/>
      <c r="EE160" s="198"/>
      <c r="EF160" s="198"/>
      <c r="EG160" s="198"/>
      <c r="EH160" s="198"/>
      <c r="EI160" s="198"/>
      <c r="EJ160" s="198"/>
      <c r="EK160" s="198"/>
      <c r="EL160" s="198"/>
      <c r="EM160" s="198"/>
      <c r="EN160" s="198"/>
      <c r="EO160" s="198"/>
      <c r="EP160" s="198"/>
      <c r="EQ160" s="198"/>
      <c r="ER160" s="198"/>
      <c r="ES160" s="198"/>
      <c r="ET160" s="198"/>
      <c r="EU160" s="198"/>
      <c r="EV160" s="198"/>
      <c r="EW160" s="198"/>
      <c r="EX160" s="198"/>
      <c r="EY160" s="198"/>
      <c r="EZ160" s="198"/>
      <c r="FA160" s="198"/>
      <c r="FB160" s="198"/>
      <c r="FC160" s="198"/>
      <c r="FD160" s="198"/>
      <c r="FE160" s="198"/>
      <c r="FF160" s="198"/>
      <c r="FG160" s="198"/>
      <c r="FH160" s="198"/>
      <c r="FI160" s="198"/>
      <c r="FJ160" s="198"/>
      <c r="FK160" s="198"/>
      <c r="FL160" s="198"/>
      <c r="FM160" s="198"/>
      <c r="FN160" s="198"/>
      <c r="FO160" s="198"/>
      <c r="FP160" s="198"/>
      <c r="FQ160" s="198"/>
      <c r="FR160" s="198"/>
      <c r="FS160" s="198"/>
      <c r="FT160" s="198"/>
      <c r="FU160" s="198"/>
      <c r="FV160" s="198"/>
      <c r="FW160" s="198"/>
      <c r="FX160" s="198"/>
      <c r="FY160" s="198"/>
      <c r="FZ160" s="198"/>
      <c r="GA160" s="198"/>
      <c r="GB160" s="198"/>
      <c r="GC160" s="198"/>
      <c r="GD160" s="198"/>
      <c r="GE160" s="198"/>
      <c r="GF160" s="198"/>
      <c r="GG160" s="198"/>
      <c r="GH160" s="198"/>
      <c r="GI160" s="198"/>
      <c r="GJ160" s="198"/>
      <c r="GK160" s="198"/>
      <c r="GL160" s="198"/>
      <c r="GM160" s="198"/>
      <c r="GN160" s="198"/>
      <c r="GO160" s="198"/>
      <c r="GP160" s="198"/>
      <c r="GQ160" s="198"/>
      <c r="GR160" s="198"/>
      <c r="GS160" s="198"/>
      <c r="GT160" s="198"/>
      <c r="GU160" s="198"/>
      <c r="GV160" s="198"/>
      <c r="GW160" s="198"/>
      <c r="GX160" s="198"/>
      <c r="GY160" s="198"/>
      <c r="GZ160" s="198"/>
      <c r="HA160" s="198"/>
      <c r="HB160" s="198"/>
      <c r="HC160" s="198"/>
      <c r="HD160" s="198"/>
      <c r="HE160" s="198"/>
      <c r="HF160" s="198"/>
      <c r="HG160" s="198"/>
      <c r="HH160" s="198"/>
      <c r="HI160" s="198"/>
      <c r="HJ160" s="198"/>
      <c r="HK160" s="198"/>
      <c r="HL160" s="198"/>
      <c r="HM160" s="198"/>
      <c r="HN160" s="198"/>
    </row>
    <row r="161" s="197" customFormat="1" spans="1:222">
      <c r="A161" s="210"/>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c r="BV161" s="198"/>
      <c r="BW161" s="198"/>
      <c r="BX161" s="198"/>
      <c r="BY161" s="198"/>
      <c r="BZ161" s="198"/>
      <c r="CA161" s="198"/>
      <c r="CB161" s="198"/>
      <c r="CC161" s="198"/>
      <c r="CD161" s="198"/>
      <c r="CE161" s="198"/>
      <c r="CF161" s="198"/>
      <c r="CG161" s="198"/>
      <c r="CH161" s="198"/>
      <c r="CI161" s="198"/>
      <c r="CJ161" s="198"/>
      <c r="CK161" s="198"/>
      <c r="CL161" s="198"/>
      <c r="CM161" s="198"/>
      <c r="CN161" s="198"/>
      <c r="CO161" s="198"/>
      <c r="CP161" s="198"/>
      <c r="CQ161" s="198"/>
      <c r="CR161" s="198"/>
      <c r="CS161" s="198"/>
      <c r="CT161" s="198"/>
      <c r="CU161" s="198"/>
      <c r="CV161" s="198"/>
      <c r="CW161" s="198"/>
      <c r="CX161" s="198"/>
      <c r="CY161" s="198"/>
      <c r="CZ161" s="198"/>
      <c r="DA161" s="198"/>
      <c r="DB161" s="198"/>
      <c r="DC161" s="198"/>
      <c r="DD161" s="198"/>
      <c r="DE161" s="198"/>
      <c r="DF161" s="198"/>
      <c r="DG161" s="198"/>
      <c r="DH161" s="198"/>
      <c r="DI161" s="198"/>
      <c r="DJ161" s="198"/>
      <c r="DK161" s="198"/>
      <c r="DL161" s="198"/>
      <c r="DM161" s="198"/>
      <c r="DN161" s="198"/>
      <c r="DO161" s="198"/>
      <c r="DP161" s="198"/>
      <c r="DQ161" s="198"/>
      <c r="DR161" s="198"/>
      <c r="DS161" s="198"/>
      <c r="DT161" s="198"/>
      <c r="DU161" s="198"/>
      <c r="DV161" s="198"/>
      <c r="DW161" s="198"/>
      <c r="DX161" s="198"/>
      <c r="DY161" s="198"/>
      <c r="DZ161" s="198"/>
      <c r="EA161" s="198"/>
      <c r="EB161" s="198"/>
      <c r="EC161" s="198"/>
      <c r="ED161" s="198"/>
      <c r="EE161" s="198"/>
      <c r="EF161" s="198"/>
      <c r="EG161" s="198"/>
      <c r="EH161" s="198"/>
      <c r="EI161" s="198"/>
      <c r="EJ161" s="198"/>
      <c r="EK161" s="198"/>
      <c r="EL161" s="198"/>
      <c r="EM161" s="198"/>
      <c r="EN161" s="198"/>
      <c r="EO161" s="198"/>
      <c r="EP161" s="198"/>
      <c r="EQ161" s="198"/>
      <c r="ER161" s="198"/>
      <c r="ES161" s="198"/>
      <c r="ET161" s="198"/>
      <c r="EU161" s="198"/>
      <c r="EV161" s="198"/>
      <c r="EW161" s="198"/>
      <c r="EX161" s="198"/>
      <c r="EY161" s="198"/>
      <c r="EZ161" s="198"/>
      <c r="FA161" s="198"/>
      <c r="FB161" s="198"/>
      <c r="FC161" s="198"/>
      <c r="FD161" s="198"/>
      <c r="FE161" s="198"/>
      <c r="FF161" s="198"/>
      <c r="FG161" s="198"/>
      <c r="FH161" s="198"/>
      <c r="FI161" s="198"/>
      <c r="FJ161" s="198"/>
      <c r="FK161" s="198"/>
      <c r="FL161" s="198"/>
      <c r="FM161" s="198"/>
      <c r="FN161" s="198"/>
      <c r="FO161" s="198"/>
      <c r="FP161" s="198"/>
      <c r="FQ161" s="198"/>
      <c r="FR161" s="198"/>
      <c r="FS161" s="198"/>
      <c r="FT161" s="198"/>
      <c r="FU161" s="198"/>
      <c r="FV161" s="198"/>
      <c r="FW161" s="198"/>
      <c r="FX161" s="198"/>
      <c r="FY161" s="198"/>
      <c r="FZ161" s="198"/>
      <c r="GA161" s="198"/>
      <c r="GB161" s="198"/>
      <c r="GC161" s="198"/>
      <c r="GD161" s="198"/>
      <c r="GE161" s="198"/>
      <c r="GF161" s="198"/>
      <c r="GG161" s="198"/>
      <c r="GH161" s="198"/>
      <c r="GI161" s="198"/>
      <c r="GJ161" s="198"/>
      <c r="GK161" s="198"/>
      <c r="GL161" s="198"/>
      <c r="GM161" s="198"/>
      <c r="GN161" s="198"/>
      <c r="GO161" s="198"/>
      <c r="GP161" s="198"/>
      <c r="GQ161" s="198"/>
      <c r="GR161" s="198"/>
      <c r="GS161" s="198"/>
      <c r="GT161" s="198"/>
      <c r="GU161" s="198"/>
      <c r="GV161" s="198"/>
      <c r="GW161" s="198"/>
      <c r="GX161" s="198"/>
      <c r="GY161" s="198"/>
      <c r="GZ161" s="198"/>
      <c r="HA161" s="198"/>
      <c r="HB161" s="198"/>
      <c r="HC161" s="198"/>
      <c r="HD161" s="198"/>
      <c r="HE161" s="198"/>
      <c r="HF161" s="198"/>
      <c r="HG161" s="198"/>
      <c r="HH161" s="198"/>
      <c r="HI161" s="198"/>
      <c r="HJ161" s="198"/>
      <c r="HK161" s="198"/>
      <c r="HL161" s="198"/>
      <c r="HM161" s="198"/>
      <c r="HN161" s="198"/>
    </row>
    <row r="162" s="197" customFormat="1" spans="1:222">
      <c r="A162" s="210"/>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c r="BV162" s="198"/>
      <c r="BW162" s="198"/>
      <c r="BX162" s="198"/>
      <c r="BY162" s="198"/>
      <c r="BZ162" s="198"/>
      <c r="CA162" s="198"/>
      <c r="CB162" s="198"/>
      <c r="CC162" s="198"/>
      <c r="CD162" s="198"/>
      <c r="CE162" s="198"/>
      <c r="CF162" s="198"/>
      <c r="CG162" s="198"/>
      <c r="CH162" s="198"/>
      <c r="CI162" s="198"/>
      <c r="CJ162" s="198"/>
      <c r="CK162" s="198"/>
      <c r="CL162" s="198"/>
      <c r="CM162" s="198"/>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8"/>
      <c r="DJ162" s="198"/>
      <c r="DK162" s="198"/>
      <c r="DL162" s="198"/>
      <c r="DM162" s="198"/>
      <c r="DN162" s="198"/>
      <c r="DO162" s="198"/>
      <c r="DP162" s="198"/>
      <c r="DQ162" s="198"/>
      <c r="DR162" s="198"/>
      <c r="DS162" s="198"/>
      <c r="DT162" s="198"/>
      <c r="DU162" s="198"/>
      <c r="DV162" s="198"/>
      <c r="DW162" s="198"/>
      <c r="DX162" s="198"/>
      <c r="DY162" s="198"/>
      <c r="DZ162" s="198"/>
      <c r="EA162" s="198"/>
      <c r="EB162" s="198"/>
      <c r="EC162" s="198"/>
      <c r="ED162" s="198"/>
      <c r="EE162" s="198"/>
      <c r="EF162" s="198"/>
      <c r="EG162" s="198"/>
      <c r="EH162" s="198"/>
      <c r="EI162" s="198"/>
      <c r="EJ162" s="198"/>
      <c r="EK162" s="198"/>
      <c r="EL162" s="198"/>
      <c r="EM162" s="198"/>
      <c r="EN162" s="198"/>
      <c r="EO162" s="198"/>
      <c r="EP162" s="198"/>
      <c r="EQ162" s="198"/>
      <c r="ER162" s="198"/>
      <c r="ES162" s="198"/>
      <c r="ET162" s="198"/>
      <c r="EU162" s="198"/>
      <c r="EV162" s="198"/>
      <c r="EW162" s="198"/>
      <c r="EX162" s="198"/>
      <c r="EY162" s="198"/>
      <c r="EZ162" s="198"/>
      <c r="FA162" s="198"/>
      <c r="FB162" s="198"/>
      <c r="FC162" s="198"/>
      <c r="FD162" s="198"/>
      <c r="FE162" s="198"/>
      <c r="FF162" s="198"/>
      <c r="FG162" s="198"/>
      <c r="FH162" s="198"/>
      <c r="FI162" s="198"/>
      <c r="FJ162" s="198"/>
      <c r="FK162" s="198"/>
      <c r="FL162" s="198"/>
      <c r="FM162" s="198"/>
      <c r="FN162" s="198"/>
      <c r="FO162" s="198"/>
      <c r="FP162" s="198"/>
      <c r="FQ162" s="198"/>
      <c r="FR162" s="198"/>
      <c r="FS162" s="198"/>
      <c r="FT162" s="198"/>
      <c r="FU162" s="198"/>
      <c r="FV162" s="198"/>
      <c r="FW162" s="198"/>
      <c r="FX162" s="198"/>
      <c r="FY162" s="198"/>
      <c r="FZ162" s="198"/>
      <c r="GA162" s="198"/>
      <c r="GB162" s="198"/>
      <c r="GC162" s="198"/>
      <c r="GD162" s="198"/>
      <c r="GE162" s="198"/>
      <c r="GF162" s="198"/>
      <c r="GG162" s="198"/>
      <c r="GH162" s="198"/>
      <c r="GI162" s="198"/>
      <c r="GJ162" s="198"/>
      <c r="GK162" s="198"/>
      <c r="GL162" s="198"/>
      <c r="GM162" s="198"/>
      <c r="GN162" s="198"/>
      <c r="GO162" s="198"/>
      <c r="GP162" s="198"/>
      <c r="GQ162" s="198"/>
      <c r="GR162" s="198"/>
      <c r="GS162" s="198"/>
      <c r="GT162" s="198"/>
      <c r="GU162" s="198"/>
      <c r="GV162" s="198"/>
      <c r="GW162" s="198"/>
      <c r="GX162" s="198"/>
      <c r="GY162" s="198"/>
      <c r="GZ162" s="198"/>
      <c r="HA162" s="198"/>
      <c r="HB162" s="198"/>
      <c r="HC162" s="198"/>
      <c r="HD162" s="198"/>
      <c r="HE162" s="198"/>
      <c r="HF162" s="198"/>
      <c r="HG162" s="198"/>
      <c r="HH162" s="198"/>
      <c r="HI162" s="198"/>
      <c r="HJ162" s="198"/>
      <c r="HK162" s="198"/>
      <c r="HL162" s="198"/>
      <c r="HM162" s="198"/>
      <c r="HN162" s="198"/>
    </row>
    <row r="163" s="197" customFormat="1" spans="1:222">
      <c r="A163" s="21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c r="BU163" s="198"/>
      <c r="BV163" s="198"/>
      <c r="BW163" s="198"/>
      <c r="BX163" s="198"/>
      <c r="BY163" s="198"/>
      <c r="BZ163" s="198"/>
      <c r="CA163" s="198"/>
      <c r="CB163" s="198"/>
      <c r="CC163" s="198"/>
      <c r="CD163" s="198"/>
      <c r="CE163" s="198"/>
      <c r="CF163" s="198"/>
      <c r="CG163" s="198"/>
      <c r="CH163" s="198"/>
      <c r="CI163" s="198"/>
      <c r="CJ163" s="198"/>
      <c r="CK163" s="198"/>
      <c r="CL163" s="198"/>
      <c r="CM163" s="198"/>
      <c r="CN163" s="198"/>
      <c r="CO163" s="198"/>
      <c r="CP163" s="198"/>
      <c r="CQ163" s="198"/>
      <c r="CR163" s="198"/>
      <c r="CS163" s="198"/>
      <c r="CT163" s="198"/>
      <c r="CU163" s="198"/>
      <c r="CV163" s="198"/>
      <c r="CW163" s="198"/>
      <c r="CX163" s="198"/>
      <c r="CY163" s="198"/>
      <c r="CZ163" s="198"/>
      <c r="DA163" s="198"/>
      <c r="DB163" s="198"/>
      <c r="DC163" s="198"/>
      <c r="DD163" s="198"/>
      <c r="DE163" s="198"/>
      <c r="DF163" s="198"/>
      <c r="DG163" s="198"/>
      <c r="DH163" s="198"/>
      <c r="DI163" s="198"/>
      <c r="DJ163" s="198"/>
      <c r="DK163" s="198"/>
      <c r="DL163" s="198"/>
      <c r="DM163" s="198"/>
      <c r="DN163" s="198"/>
      <c r="DO163" s="198"/>
      <c r="DP163" s="198"/>
      <c r="DQ163" s="198"/>
      <c r="DR163" s="198"/>
      <c r="DS163" s="198"/>
      <c r="DT163" s="198"/>
      <c r="DU163" s="198"/>
      <c r="DV163" s="198"/>
      <c r="DW163" s="198"/>
      <c r="DX163" s="198"/>
      <c r="DY163" s="198"/>
      <c r="DZ163" s="198"/>
      <c r="EA163" s="198"/>
      <c r="EB163" s="198"/>
      <c r="EC163" s="198"/>
      <c r="ED163" s="198"/>
      <c r="EE163" s="198"/>
      <c r="EF163" s="198"/>
      <c r="EG163" s="198"/>
      <c r="EH163" s="198"/>
      <c r="EI163" s="198"/>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8"/>
      <c r="FU163" s="198"/>
      <c r="FV163" s="198"/>
      <c r="FW163" s="198"/>
      <c r="FX163" s="198"/>
      <c r="FY163" s="198"/>
      <c r="FZ163" s="198"/>
      <c r="GA163" s="198"/>
      <c r="GB163" s="198"/>
      <c r="GC163" s="198"/>
      <c r="GD163" s="198"/>
      <c r="GE163" s="198"/>
      <c r="GF163" s="198"/>
      <c r="GG163" s="198"/>
      <c r="GH163" s="198"/>
      <c r="GI163" s="198"/>
      <c r="GJ163" s="198"/>
      <c r="GK163" s="198"/>
      <c r="GL163" s="198"/>
      <c r="GM163" s="198"/>
      <c r="GN163" s="198"/>
      <c r="GO163" s="198"/>
      <c r="GP163" s="198"/>
      <c r="GQ163" s="198"/>
      <c r="GR163" s="198"/>
      <c r="GS163" s="198"/>
      <c r="GT163" s="198"/>
      <c r="GU163" s="198"/>
      <c r="GV163" s="198"/>
      <c r="GW163" s="198"/>
      <c r="GX163" s="198"/>
      <c r="GY163" s="198"/>
      <c r="GZ163" s="198"/>
      <c r="HA163" s="198"/>
      <c r="HB163" s="198"/>
      <c r="HC163" s="198"/>
      <c r="HD163" s="198"/>
      <c r="HE163" s="198"/>
      <c r="HF163" s="198"/>
      <c r="HG163" s="198"/>
      <c r="HH163" s="198"/>
      <c r="HI163" s="198"/>
      <c r="HJ163" s="198"/>
      <c r="HK163" s="198"/>
      <c r="HL163" s="198"/>
      <c r="HM163" s="198"/>
      <c r="HN163" s="198"/>
    </row>
    <row r="164" s="197" customFormat="1" spans="1:222">
      <c r="A164" s="210"/>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198"/>
      <c r="CF164" s="198"/>
      <c r="CG164" s="198"/>
      <c r="CH164" s="198"/>
      <c r="CI164" s="198"/>
      <c r="CJ164" s="198"/>
      <c r="CK164" s="198"/>
      <c r="CL164" s="198"/>
      <c r="CM164" s="198"/>
      <c r="CN164" s="198"/>
      <c r="CO164" s="198"/>
      <c r="CP164" s="198"/>
      <c r="CQ164" s="198"/>
      <c r="CR164" s="198"/>
      <c r="CS164" s="198"/>
      <c r="CT164" s="198"/>
      <c r="CU164" s="198"/>
      <c r="CV164" s="198"/>
      <c r="CW164" s="198"/>
      <c r="CX164" s="198"/>
      <c r="CY164" s="198"/>
      <c r="CZ164" s="198"/>
      <c r="DA164" s="198"/>
      <c r="DB164" s="198"/>
      <c r="DC164" s="198"/>
      <c r="DD164" s="198"/>
      <c r="DE164" s="198"/>
      <c r="DF164" s="198"/>
      <c r="DG164" s="198"/>
      <c r="DH164" s="198"/>
      <c r="DI164" s="198"/>
      <c r="DJ164" s="198"/>
      <c r="DK164" s="198"/>
      <c r="DL164" s="198"/>
      <c r="DM164" s="198"/>
      <c r="DN164" s="198"/>
      <c r="DO164" s="198"/>
      <c r="DP164" s="198"/>
      <c r="DQ164" s="198"/>
      <c r="DR164" s="198"/>
      <c r="DS164" s="198"/>
      <c r="DT164" s="198"/>
      <c r="DU164" s="198"/>
      <c r="DV164" s="198"/>
      <c r="DW164" s="198"/>
      <c r="DX164" s="198"/>
      <c r="DY164" s="198"/>
      <c r="DZ164" s="198"/>
      <c r="EA164" s="198"/>
      <c r="EB164" s="198"/>
      <c r="EC164" s="198"/>
      <c r="ED164" s="198"/>
      <c r="EE164" s="198"/>
      <c r="EF164" s="198"/>
      <c r="EG164" s="198"/>
      <c r="EH164" s="198"/>
      <c r="EI164" s="198"/>
      <c r="EJ164" s="198"/>
      <c r="EK164" s="198"/>
      <c r="EL164" s="198"/>
      <c r="EM164" s="198"/>
      <c r="EN164" s="198"/>
      <c r="EO164" s="198"/>
      <c r="EP164" s="198"/>
      <c r="EQ164" s="198"/>
      <c r="ER164" s="198"/>
      <c r="ES164" s="198"/>
      <c r="ET164" s="198"/>
      <c r="EU164" s="198"/>
      <c r="EV164" s="198"/>
      <c r="EW164" s="198"/>
      <c r="EX164" s="198"/>
      <c r="EY164" s="198"/>
      <c r="EZ164" s="198"/>
      <c r="FA164" s="198"/>
      <c r="FB164" s="198"/>
      <c r="FC164" s="198"/>
      <c r="FD164" s="198"/>
      <c r="FE164" s="198"/>
      <c r="FF164" s="198"/>
      <c r="FG164" s="198"/>
      <c r="FH164" s="198"/>
      <c r="FI164" s="198"/>
      <c r="FJ164" s="198"/>
      <c r="FK164" s="198"/>
      <c r="FL164" s="198"/>
      <c r="FM164" s="198"/>
      <c r="FN164" s="198"/>
      <c r="FO164" s="198"/>
      <c r="FP164" s="198"/>
      <c r="FQ164" s="198"/>
      <c r="FR164" s="198"/>
      <c r="FS164" s="198"/>
      <c r="FT164" s="198"/>
      <c r="FU164" s="198"/>
      <c r="FV164" s="198"/>
      <c r="FW164" s="198"/>
      <c r="FX164" s="198"/>
      <c r="FY164" s="198"/>
      <c r="FZ164" s="198"/>
      <c r="GA164" s="198"/>
      <c r="GB164" s="198"/>
      <c r="GC164" s="198"/>
      <c r="GD164" s="198"/>
      <c r="GE164" s="198"/>
      <c r="GF164" s="198"/>
      <c r="GG164" s="198"/>
      <c r="GH164" s="198"/>
      <c r="GI164" s="198"/>
      <c r="GJ164" s="198"/>
      <c r="GK164" s="198"/>
      <c r="GL164" s="198"/>
      <c r="GM164" s="198"/>
      <c r="GN164" s="198"/>
      <c r="GO164" s="198"/>
      <c r="GP164" s="198"/>
      <c r="GQ164" s="198"/>
      <c r="GR164" s="198"/>
      <c r="GS164" s="198"/>
      <c r="GT164" s="198"/>
      <c r="GU164" s="198"/>
      <c r="GV164" s="198"/>
      <c r="GW164" s="198"/>
      <c r="GX164" s="198"/>
      <c r="GY164" s="198"/>
      <c r="GZ164" s="198"/>
      <c r="HA164" s="198"/>
      <c r="HB164" s="198"/>
      <c r="HC164" s="198"/>
      <c r="HD164" s="198"/>
      <c r="HE164" s="198"/>
      <c r="HF164" s="198"/>
      <c r="HG164" s="198"/>
      <c r="HH164" s="198"/>
      <c r="HI164" s="198"/>
      <c r="HJ164" s="198"/>
      <c r="HK164" s="198"/>
      <c r="HL164" s="198"/>
      <c r="HM164" s="198"/>
      <c r="HN164" s="198"/>
    </row>
    <row r="165" s="197" customFormat="1" spans="1:222">
      <c r="A165" s="210"/>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c r="CH165" s="198"/>
      <c r="CI165" s="198"/>
      <c r="CJ165" s="198"/>
      <c r="CK165" s="198"/>
      <c r="CL165" s="198"/>
      <c r="CM165" s="198"/>
      <c r="CN165" s="198"/>
      <c r="CO165" s="198"/>
      <c r="CP165" s="198"/>
      <c r="CQ165" s="198"/>
      <c r="CR165" s="198"/>
      <c r="CS165" s="198"/>
      <c r="CT165" s="198"/>
      <c r="CU165" s="198"/>
      <c r="CV165" s="198"/>
      <c r="CW165" s="198"/>
      <c r="CX165" s="198"/>
      <c r="CY165" s="198"/>
      <c r="CZ165" s="198"/>
      <c r="DA165" s="198"/>
      <c r="DB165" s="198"/>
      <c r="DC165" s="198"/>
      <c r="DD165" s="198"/>
      <c r="DE165" s="198"/>
      <c r="DF165" s="198"/>
      <c r="DG165" s="198"/>
      <c r="DH165" s="198"/>
      <c r="DI165" s="198"/>
      <c r="DJ165" s="198"/>
      <c r="DK165" s="198"/>
      <c r="DL165" s="198"/>
      <c r="DM165" s="198"/>
      <c r="DN165" s="198"/>
      <c r="DO165" s="198"/>
      <c r="DP165" s="198"/>
      <c r="DQ165" s="198"/>
      <c r="DR165" s="198"/>
      <c r="DS165" s="198"/>
      <c r="DT165" s="198"/>
      <c r="DU165" s="198"/>
      <c r="DV165" s="198"/>
      <c r="DW165" s="198"/>
      <c r="DX165" s="198"/>
      <c r="DY165" s="198"/>
      <c r="DZ165" s="198"/>
      <c r="EA165" s="198"/>
      <c r="EB165" s="198"/>
      <c r="EC165" s="198"/>
      <c r="ED165" s="198"/>
      <c r="EE165" s="198"/>
      <c r="EF165" s="198"/>
      <c r="EG165" s="198"/>
      <c r="EH165" s="198"/>
      <c r="EI165" s="198"/>
      <c r="EJ165" s="198"/>
      <c r="EK165" s="198"/>
      <c r="EL165" s="198"/>
      <c r="EM165" s="198"/>
      <c r="EN165" s="198"/>
      <c r="EO165" s="198"/>
      <c r="EP165" s="198"/>
      <c r="EQ165" s="198"/>
      <c r="ER165" s="198"/>
      <c r="ES165" s="198"/>
      <c r="ET165" s="198"/>
      <c r="EU165" s="198"/>
      <c r="EV165" s="198"/>
      <c r="EW165" s="198"/>
      <c r="EX165" s="198"/>
      <c r="EY165" s="198"/>
      <c r="EZ165" s="198"/>
      <c r="FA165" s="198"/>
      <c r="FB165" s="198"/>
      <c r="FC165" s="198"/>
      <c r="FD165" s="198"/>
      <c r="FE165" s="198"/>
      <c r="FF165" s="198"/>
      <c r="FG165" s="198"/>
      <c r="FH165" s="198"/>
      <c r="FI165" s="198"/>
      <c r="FJ165" s="198"/>
      <c r="FK165" s="198"/>
      <c r="FL165" s="198"/>
      <c r="FM165" s="198"/>
      <c r="FN165" s="198"/>
      <c r="FO165" s="198"/>
      <c r="FP165" s="198"/>
      <c r="FQ165" s="198"/>
      <c r="FR165" s="198"/>
      <c r="FS165" s="198"/>
      <c r="FT165" s="198"/>
      <c r="FU165" s="198"/>
      <c r="FV165" s="198"/>
      <c r="FW165" s="198"/>
      <c r="FX165" s="198"/>
      <c r="FY165" s="198"/>
      <c r="FZ165" s="198"/>
      <c r="GA165" s="198"/>
      <c r="GB165" s="198"/>
      <c r="GC165" s="198"/>
      <c r="GD165" s="198"/>
      <c r="GE165" s="198"/>
      <c r="GF165" s="198"/>
      <c r="GG165" s="198"/>
      <c r="GH165" s="198"/>
      <c r="GI165" s="198"/>
      <c r="GJ165" s="198"/>
      <c r="GK165" s="198"/>
      <c r="GL165" s="198"/>
      <c r="GM165" s="198"/>
      <c r="GN165" s="198"/>
      <c r="GO165" s="198"/>
      <c r="GP165" s="198"/>
      <c r="GQ165" s="198"/>
      <c r="GR165" s="198"/>
      <c r="GS165" s="198"/>
      <c r="GT165" s="198"/>
      <c r="GU165" s="198"/>
      <c r="GV165" s="198"/>
      <c r="GW165" s="198"/>
      <c r="GX165" s="198"/>
      <c r="GY165" s="198"/>
      <c r="GZ165" s="198"/>
      <c r="HA165" s="198"/>
      <c r="HB165" s="198"/>
      <c r="HC165" s="198"/>
      <c r="HD165" s="198"/>
      <c r="HE165" s="198"/>
      <c r="HF165" s="198"/>
      <c r="HG165" s="198"/>
      <c r="HH165" s="198"/>
      <c r="HI165" s="198"/>
      <c r="HJ165" s="198"/>
      <c r="HK165" s="198"/>
      <c r="HL165" s="198"/>
      <c r="HM165" s="198"/>
      <c r="HN165" s="198"/>
    </row>
    <row r="166" s="197" customFormat="1" spans="1:222">
      <c r="A166" s="210"/>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c r="CH166" s="198"/>
      <c r="CI166" s="198"/>
      <c r="CJ166" s="198"/>
      <c r="CK166" s="198"/>
      <c r="CL166" s="198"/>
      <c r="CM166" s="198"/>
      <c r="CN166" s="198"/>
      <c r="CO166" s="198"/>
      <c r="CP166" s="198"/>
      <c r="CQ166" s="198"/>
      <c r="CR166" s="198"/>
      <c r="CS166" s="198"/>
      <c r="CT166" s="198"/>
      <c r="CU166" s="198"/>
      <c r="CV166" s="198"/>
      <c r="CW166" s="198"/>
      <c r="CX166" s="198"/>
      <c r="CY166" s="198"/>
      <c r="CZ166" s="198"/>
      <c r="DA166" s="198"/>
      <c r="DB166" s="198"/>
      <c r="DC166" s="198"/>
      <c r="DD166" s="198"/>
      <c r="DE166" s="198"/>
      <c r="DF166" s="198"/>
      <c r="DG166" s="198"/>
      <c r="DH166" s="198"/>
      <c r="DI166" s="198"/>
      <c r="DJ166" s="198"/>
      <c r="DK166" s="198"/>
      <c r="DL166" s="198"/>
      <c r="DM166" s="198"/>
      <c r="DN166" s="198"/>
      <c r="DO166" s="198"/>
      <c r="DP166" s="198"/>
      <c r="DQ166" s="198"/>
      <c r="DR166" s="198"/>
      <c r="DS166" s="198"/>
      <c r="DT166" s="198"/>
      <c r="DU166" s="198"/>
      <c r="DV166" s="198"/>
      <c r="DW166" s="198"/>
      <c r="DX166" s="198"/>
      <c r="DY166" s="198"/>
      <c r="DZ166" s="198"/>
      <c r="EA166" s="198"/>
      <c r="EB166" s="198"/>
      <c r="EC166" s="198"/>
      <c r="ED166" s="198"/>
      <c r="EE166" s="198"/>
      <c r="EF166" s="198"/>
      <c r="EG166" s="198"/>
      <c r="EH166" s="198"/>
      <c r="EI166" s="198"/>
      <c r="EJ166" s="198"/>
      <c r="EK166" s="198"/>
      <c r="EL166" s="198"/>
      <c r="EM166" s="198"/>
      <c r="EN166" s="198"/>
      <c r="EO166" s="198"/>
      <c r="EP166" s="198"/>
      <c r="EQ166" s="198"/>
      <c r="ER166" s="198"/>
      <c r="ES166" s="198"/>
      <c r="ET166" s="198"/>
      <c r="EU166" s="198"/>
      <c r="EV166" s="198"/>
      <c r="EW166" s="198"/>
      <c r="EX166" s="198"/>
      <c r="EY166" s="198"/>
      <c r="EZ166" s="198"/>
      <c r="FA166" s="198"/>
      <c r="FB166" s="198"/>
      <c r="FC166" s="198"/>
      <c r="FD166" s="198"/>
      <c r="FE166" s="198"/>
      <c r="FF166" s="198"/>
      <c r="FG166" s="198"/>
      <c r="FH166" s="198"/>
      <c r="FI166" s="198"/>
      <c r="FJ166" s="198"/>
      <c r="FK166" s="198"/>
      <c r="FL166" s="198"/>
      <c r="FM166" s="198"/>
      <c r="FN166" s="198"/>
      <c r="FO166" s="198"/>
      <c r="FP166" s="198"/>
      <c r="FQ166" s="198"/>
      <c r="FR166" s="198"/>
      <c r="FS166" s="198"/>
      <c r="FT166" s="198"/>
      <c r="FU166" s="198"/>
      <c r="FV166" s="198"/>
      <c r="FW166" s="198"/>
      <c r="FX166" s="198"/>
      <c r="FY166" s="198"/>
      <c r="FZ166" s="198"/>
      <c r="GA166" s="198"/>
      <c r="GB166" s="198"/>
      <c r="GC166" s="198"/>
      <c r="GD166" s="198"/>
      <c r="GE166" s="198"/>
      <c r="GF166" s="198"/>
      <c r="GG166" s="198"/>
      <c r="GH166" s="198"/>
      <c r="GI166" s="198"/>
      <c r="GJ166" s="198"/>
      <c r="GK166" s="198"/>
      <c r="GL166" s="198"/>
      <c r="GM166" s="198"/>
      <c r="GN166" s="198"/>
      <c r="GO166" s="198"/>
      <c r="GP166" s="198"/>
      <c r="GQ166" s="198"/>
      <c r="GR166" s="198"/>
      <c r="GS166" s="198"/>
      <c r="GT166" s="198"/>
      <c r="GU166" s="198"/>
      <c r="GV166" s="198"/>
      <c r="GW166" s="198"/>
      <c r="GX166" s="198"/>
      <c r="GY166" s="198"/>
      <c r="GZ166" s="198"/>
      <c r="HA166" s="198"/>
      <c r="HB166" s="198"/>
      <c r="HC166" s="198"/>
      <c r="HD166" s="198"/>
      <c r="HE166" s="198"/>
      <c r="HF166" s="198"/>
      <c r="HG166" s="198"/>
      <c r="HH166" s="198"/>
      <c r="HI166" s="198"/>
      <c r="HJ166" s="198"/>
      <c r="HK166" s="198"/>
      <c r="HL166" s="198"/>
      <c r="HM166" s="198"/>
      <c r="HN166" s="198"/>
    </row>
    <row r="167" s="197" customFormat="1" spans="1:222">
      <c r="A167" s="210"/>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c r="BV167" s="198"/>
      <c r="BW167" s="198"/>
      <c r="BX167" s="198"/>
      <c r="BY167" s="198"/>
      <c r="BZ167" s="198"/>
      <c r="CA167" s="198"/>
      <c r="CB167" s="198"/>
      <c r="CC167" s="198"/>
      <c r="CD167" s="198"/>
      <c r="CE167" s="198"/>
      <c r="CF167" s="198"/>
      <c r="CG167" s="198"/>
      <c r="CH167" s="198"/>
      <c r="CI167" s="198"/>
      <c r="CJ167" s="198"/>
      <c r="CK167" s="198"/>
      <c r="CL167" s="198"/>
      <c r="CM167" s="198"/>
      <c r="CN167" s="198"/>
      <c r="CO167" s="198"/>
      <c r="CP167" s="198"/>
      <c r="CQ167" s="198"/>
      <c r="CR167" s="198"/>
      <c r="CS167" s="198"/>
      <c r="CT167" s="198"/>
      <c r="CU167" s="198"/>
      <c r="CV167" s="198"/>
      <c r="CW167" s="198"/>
      <c r="CX167" s="198"/>
      <c r="CY167" s="198"/>
      <c r="CZ167" s="198"/>
      <c r="DA167" s="198"/>
      <c r="DB167" s="198"/>
      <c r="DC167" s="198"/>
      <c r="DD167" s="198"/>
      <c r="DE167" s="198"/>
      <c r="DF167" s="198"/>
      <c r="DG167" s="198"/>
      <c r="DH167" s="198"/>
      <c r="DI167" s="198"/>
      <c r="DJ167" s="198"/>
      <c r="DK167" s="198"/>
      <c r="DL167" s="198"/>
      <c r="DM167" s="198"/>
      <c r="DN167" s="198"/>
      <c r="DO167" s="198"/>
      <c r="DP167" s="198"/>
      <c r="DQ167" s="198"/>
      <c r="DR167" s="198"/>
      <c r="DS167" s="198"/>
      <c r="DT167" s="198"/>
      <c r="DU167" s="198"/>
      <c r="DV167" s="198"/>
      <c r="DW167" s="198"/>
      <c r="DX167" s="198"/>
      <c r="DY167" s="198"/>
      <c r="DZ167" s="198"/>
      <c r="EA167" s="198"/>
      <c r="EB167" s="198"/>
      <c r="EC167" s="198"/>
      <c r="ED167" s="198"/>
      <c r="EE167" s="198"/>
      <c r="EF167" s="198"/>
      <c r="EG167" s="198"/>
      <c r="EH167" s="198"/>
      <c r="EI167" s="198"/>
      <c r="EJ167" s="198"/>
      <c r="EK167" s="198"/>
      <c r="EL167" s="198"/>
      <c r="EM167" s="198"/>
      <c r="EN167" s="198"/>
      <c r="EO167" s="198"/>
      <c r="EP167" s="198"/>
      <c r="EQ167" s="198"/>
      <c r="ER167" s="198"/>
      <c r="ES167" s="198"/>
      <c r="ET167" s="198"/>
      <c r="EU167" s="198"/>
      <c r="EV167" s="198"/>
      <c r="EW167" s="198"/>
      <c r="EX167" s="198"/>
      <c r="EY167" s="198"/>
      <c r="EZ167" s="198"/>
      <c r="FA167" s="198"/>
      <c r="FB167" s="198"/>
      <c r="FC167" s="198"/>
      <c r="FD167" s="198"/>
      <c r="FE167" s="198"/>
      <c r="FF167" s="198"/>
      <c r="FG167" s="198"/>
      <c r="FH167" s="198"/>
      <c r="FI167" s="198"/>
      <c r="FJ167" s="198"/>
      <c r="FK167" s="198"/>
      <c r="FL167" s="198"/>
      <c r="FM167" s="198"/>
      <c r="FN167" s="198"/>
      <c r="FO167" s="198"/>
      <c r="FP167" s="198"/>
      <c r="FQ167" s="198"/>
      <c r="FR167" s="198"/>
      <c r="FS167" s="198"/>
      <c r="FT167" s="198"/>
      <c r="FU167" s="198"/>
      <c r="FV167" s="198"/>
      <c r="FW167" s="198"/>
      <c r="FX167" s="198"/>
      <c r="FY167" s="198"/>
      <c r="FZ167" s="198"/>
      <c r="GA167" s="198"/>
      <c r="GB167" s="198"/>
      <c r="GC167" s="198"/>
      <c r="GD167" s="198"/>
      <c r="GE167" s="198"/>
      <c r="GF167" s="198"/>
      <c r="GG167" s="198"/>
      <c r="GH167" s="198"/>
      <c r="GI167" s="198"/>
      <c r="GJ167" s="198"/>
      <c r="GK167" s="198"/>
      <c r="GL167" s="198"/>
      <c r="GM167" s="198"/>
      <c r="GN167" s="198"/>
      <c r="GO167" s="198"/>
      <c r="GP167" s="198"/>
      <c r="GQ167" s="198"/>
      <c r="GR167" s="198"/>
      <c r="GS167" s="198"/>
      <c r="GT167" s="198"/>
      <c r="GU167" s="198"/>
      <c r="GV167" s="198"/>
      <c r="GW167" s="198"/>
      <c r="GX167" s="198"/>
      <c r="GY167" s="198"/>
      <c r="GZ167" s="198"/>
      <c r="HA167" s="198"/>
      <c r="HB167" s="198"/>
      <c r="HC167" s="198"/>
      <c r="HD167" s="198"/>
      <c r="HE167" s="198"/>
      <c r="HF167" s="198"/>
      <c r="HG167" s="198"/>
      <c r="HH167" s="198"/>
      <c r="HI167" s="198"/>
      <c r="HJ167" s="198"/>
      <c r="HK167" s="198"/>
      <c r="HL167" s="198"/>
      <c r="HM167" s="198"/>
      <c r="HN167" s="198"/>
    </row>
    <row r="168" s="197" customFormat="1" spans="1:222">
      <c r="A168" s="210"/>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c r="BU168" s="198"/>
      <c r="BV168" s="198"/>
      <c r="BW168" s="198"/>
      <c r="BX168" s="198"/>
      <c r="BY168" s="198"/>
      <c r="BZ168" s="198"/>
      <c r="CA168" s="198"/>
      <c r="CB168" s="198"/>
      <c r="CC168" s="198"/>
      <c r="CD168" s="198"/>
      <c r="CE168" s="198"/>
      <c r="CF168" s="198"/>
      <c r="CG168" s="198"/>
      <c r="CH168" s="198"/>
      <c r="CI168" s="198"/>
      <c r="CJ168" s="198"/>
      <c r="CK168" s="198"/>
      <c r="CL168" s="198"/>
      <c r="CM168" s="198"/>
      <c r="CN168" s="198"/>
      <c r="CO168" s="198"/>
      <c r="CP168" s="198"/>
      <c r="CQ168" s="198"/>
      <c r="CR168" s="198"/>
      <c r="CS168" s="198"/>
      <c r="CT168" s="198"/>
      <c r="CU168" s="198"/>
      <c r="CV168" s="198"/>
      <c r="CW168" s="198"/>
      <c r="CX168" s="198"/>
      <c r="CY168" s="198"/>
      <c r="CZ168" s="198"/>
      <c r="DA168" s="198"/>
      <c r="DB168" s="198"/>
      <c r="DC168" s="198"/>
      <c r="DD168" s="198"/>
      <c r="DE168" s="198"/>
      <c r="DF168" s="198"/>
      <c r="DG168" s="198"/>
      <c r="DH168" s="198"/>
      <c r="DI168" s="198"/>
      <c r="DJ168" s="198"/>
      <c r="DK168" s="198"/>
      <c r="DL168" s="198"/>
      <c r="DM168" s="198"/>
      <c r="DN168" s="198"/>
      <c r="DO168" s="198"/>
      <c r="DP168" s="198"/>
      <c r="DQ168" s="198"/>
      <c r="DR168" s="198"/>
      <c r="DS168" s="198"/>
      <c r="DT168" s="198"/>
      <c r="DU168" s="198"/>
      <c r="DV168" s="198"/>
      <c r="DW168" s="198"/>
      <c r="DX168" s="198"/>
      <c r="DY168" s="198"/>
      <c r="DZ168" s="198"/>
      <c r="EA168" s="198"/>
      <c r="EB168" s="198"/>
      <c r="EC168" s="198"/>
      <c r="ED168" s="198"/>
      <c r="EE168" s="198"/>
      <c r="EF168" s="198"/>
      <c r="EG168" s="198"/>
      <c r="EH168" s="198"/>
      <c r="EI168" s="198"/>
      <c r="EJ168" s="198"/>
      <c r="EK168" s="198"/>
      <c r="EL168" s="198"/>
      <c r="EM168" s="198"/>
      <c r="EN168" s="198"/>
      <c r="EO168" s="198"/>
      <c r="EP168" s="198"/>
      <c r="EQ168" s="198"/>
      <c r="ER168" s="198"/>
      <c r="ES168" s="198"/>
      <c r="ET168" s="198"/>
      <c r="EU168" s="198"/>
      <c r="EV168" s="198"/>
      <c r="EW168" s="198"/>
      <c r="EX168" s="198"/>
      <c r="EY168" s="198"/>
      <c r="EZ168" s="198"/>
      <c r="FA168" s="198"/>
      <c r="FB168" s="198"/>
      <c r="FC168" s="198"/>
      <c r="FD168" s="198"/>
      <c r="FE168" s="198"/>
      <c r="FF168" s="198"/>
      <c r="FG168" s="198"/>
      <c r="FH168" s="198"/>
      <c r="FI168" s="198"/>
      <c r="FJ168" s="198"/>
      <c r="FK168" s="198"/>
      <c r="FL168" s="198"/>
      <c r="FM168" s="198"/>
      <c r="FN168" s="198"/>
      <c r="FO168" s="198"/>
      <c r="FP168" s="198"/>
      <c r="FQ168" s="198"/>
      <c r="FR168" s="198"/>
      <c r="FS168" s="198"/>
      <c r="FT168" s="198"/>
      <c r="FU168" s="198"/>
      <c r="FV168" s="198"/>
      <c r="FW168" s="198"/>
      <c r="FX168" s="198"/>
      <c r="FY168" s="198"/>
      <c r="FZ168" s="198"/>
      <c r="GA168" s="198"/>
      <c r="GB168" s="198"/>
      <c r="GC168" s="198"/>
      <c r="GD168" s="198"/>
      <c r="GE168" s="198"/>
      <c r="GF168" s="198"/>
      <c r="GG168" s="198"/>
      <c r="GH168" s="198"/>
      <c r="GI168" s="198"/>
      <c r="GJ168" s="198"/>
      <c r="GK168" s="198"/>
      <c r="GL168" s="198"/>
      <c r="GM168" s="198"/>
      <c r="GN168" s="198"/>
      <c r="GO168" s="198"/>
      <c r="GP168" s="198"/>
      <c r="GQ168" s="198"/>
      <c r="GR168" s="198"/>
      <c r="GS168" s="198"/>
      <c r="GT168" s="198"/>
      <c r="GU168" s="198"/>
      <c r="GV168" s="198"/>
      <c r="GW168" s="198"/>
      <c r="GX168" s="198"/>
      <c r="GY168" s="198"/>
      <c r="GZ168" s="198"/>
      <c r="HA168" s="198"/>
      <c r="HB168" s="198"/>
      <c r="HC168" s="198"/>
      <c r="HD168" s="198"/>
      <c r="HE168" s="198"/>
      <c r="HF168" s="198"/>
      <c r="HG168" s="198"/>
      <c r="HH168" s="198"/>
      <c r="HI168" s="198"/>
      <c r="HJ168" s="198"/>
      <c r="HK168" s="198"/>
      <c r="HL168" s="198"/>
      <c r="HM168" s="198"/>
      <c r="HN168" s="198"/>
    </row>
    <row r="169" s="197" customFormat="1" spans="1:222">
      <c r="A169" s="210"/>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c r="BU169" s="198"/>
      <c r="BV169" s="198"/>
      <c r="BW169" s="198"/>
      <c r="BX169" s="198"/>
      <c r="BY169" s="198"/>
      <c r="BZ169" s="198"/>
      <c r="CA169" s="198"/>
      <c r="CB169" s="198"/>
      <c r="CC169" s="198"/>
      <c r="CD169" s="198"/>
      <c r="CE169" s="198"/>
      <c r="CF169" s="198"/>
      <c r="CG169" s="198"/>
      <c r="CH169" s="198"/>
      <c r="CI169" s="198"/>
      <c r="CJ169" s="198"/>
      <c r="CK169" s="198"/>
      <c r="CL169" s="198"/>
      <c r="CM169" s="198"/>
      <c r="CN169" s="198"/>
      <c r="CO169" s="198"/>
      <c r="CP169" s="198"/>
      <c r="CQ169" s="198"/>
      <c r="CR169" s="198"/>
      <c r="CS169" s="198"/>
      <c r="CT169" s="198"/>
      <c r="CU169" s="198"/>
      <c r="CV169" s="198"/>
      <c r="CW169" s="198"/>
      <c r="CX169" s="198"/>
      <c r="CY169" s="198"/>
      <c r="CZ169" s="198"/>
      <c r="DA169" s="198"/>
      <c r="DB169" s="198"/>
      <c r="DC169" s="198"/>
      <c r="DD169" s="198"/>
      <c r="DE169" s="198"/>
      <c r="DF169" s="198"/>
      <c r="DG169" s="198"/>
      <c r="DH169" s="198"/>
      <c r="DI169" s="198"/>
      <c r="DJ169" s="198"/>
      <c r="DK169" s="198"/>
      <c r="DL169" s="198"/>
      <c r="DM169" s="198"/>
      <c r="DN169" s="198"/>
      <c r="DO169" s="198"/>
      <c r="DP169" s="198"/>
      <c r="DQ169" s="198"/>
      <c r="DR169" s="198"/>
      <c r="DS169" s="198"/>
      <c r="DT169" s="198"/>
      <c r="DU169" s="198"/>
      <c r="DV169" s="198"/>
      <c r="DW169" s="198"/>
      <c r="DX169" s="198"/>
      <c r="DY169" s="198"/>
      <c r="DZ169" s="198"/>
      <c r="EA169" s="198"/>
      <c r="EB169" s="198"/>
      <c r="EC169" s="198"/>
      <c r="ED169" s="198"/>
      <c r="EE169" s="198"/>
      <c r="EF169" s="198"/>
      <c r="EG169" s="198"/>
      <c r="EH169" s="198"/>
      <c r="EI169" s="198"/>
      <c r="EJ169" s="198"/>
      <c r="EK169" s="198"/>
      <c r="EL169" s="198"/>
      <c r="EM169" s="198"/>
      <c r="EN169" s="198"/>
      <c r="EO169" s="198"/>
      <c r="EP169" s="198"/>
      <c r="EQ169" s="198"/>
      <c r="ER169" s="198"/>
      <c r="ES169" s="198"/>
      <c r="ET169" s="198"/>
      <c r="EU169" s="198"/>
      <c r="EV169" s="198"/>
      <c r="EW169" s="198"/>
      <c r="EX169" s="198"/>
      <c r="EY169" s="198"/>
      <c r="EZ169" s="198"/>
      <c r="FA169" s="198"/>
      <c r="FB169" s="198"/>
      <c r="FC169" s="198"/>
      <c r="FD169" s="198"/>
      <c r="FE169" s="198"/>
      <c r="FF169" s="198"/>
      <c r="FG169" s="198"/>
      <c r="FH169" s="198"/>
      <c r="FI169" s="198"/>
      <c r="FJ169" s="198"/>
      <c r="FK169" s="198"/>
      <c r="FL169" s="198"/>
      <c r="FM169" s="198"/>
      <c r="FN169" s="198"/>
      <c r="FO169" s="198"/>
      <c r="FP169" s="198"/>
      <c r="FQ169" s="198"/>
      <c r="FR169" s="198"/>
      <c r="FS169" s="198"/>
      <c r="FT169" s="198"/>
      <c r="FU169" s="198"/>
      <c r="FV169" s="198"/>
      <c r="FW169" s="198"/>
      <c r="FX169" s="198"/>
      <c r="FY169" s="198"/>
      <c r="FZ169" s="198"/>
      <c r="GA169" s="198"/>
      <c r="GB169" s="198"/>
      <c r="GC169" s="198"/>
      <c r="GD169" s="198"/>
      <c r="GE169" s="198"/>
      <c r="GF169" s="198"/>
      <c r="GG169" s="198"/>
      <c r="GH169" s="198"/>
      <c r="GI169" s="198"/>
      <c r="GJ169" s="198"/>
      <c r="GK169" s="198"/>
      <c r="GL169" s="198"/>
      <c r="GM169" s="198"/>
      <c r="GN169" s="198"/>
      <c r="GO169" s="198"/>
      <c r="GP169" s="198"/>
      <c r="GQ169" s="198"/>
      <c r="GR169" s="198"/>
      <c r="GS169" s="198"/>
      <c r="GT169" s="198"/>
      <c r="GU169" s="198"/>
      <c r="GV169" s="198"/>
      <c r="GW169" s="198"/>
      <c r="GX169" s="198"/>
      <c r="GY169" s="198"/>
      <c r="GZ169" s="198"/>
      <c r="HA169" s="198"/>
      <c r="HB169" s="198"/>
      <c r="HC169" s="198"/>
      <c r="HD169" s="198"/>
      <c r="HE169" s="198"/>
      <c r="HF169" s="198"/>
      <c r="HG169" s="198"/>
      <c r="HH169" s="198"/>
      <c r="HI169" s="198"/>
      <c r="HJ169" s="198"/>
      <c r="HK169" s="198"/>
      <c r="HL169" s="198"/>
      <c r="HM169" s="198"/>
      <c r="HN169" s="198"/>
    </row>
    <row r="170" s="197" customFormat="1" spans="1:222">
      <c r="A170" s="210"/>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198"/>
      <c r="DB170" s="198"/>
      <c r="DC170" s="198"/>
      <c r="DD170" s="198"/>
      <c r="DE170" s="198"/>
      <c r="DF170" s="198"/>
      <c r="DG170" s="198"/>
      <c r="DH170" s="198"/>
      <c r="DI170" s="198"/>
      <c r="DJ170" s="198"/>
      <c r="DK170" s="198"/>
      <c r="DL170" s="198"/>
      <c r="DM170" s="198"/>
      <c r="DN170" s="198"/>
      <c r="DO170" s="198"/>
      <c r="DP170" s="198"/>
      <c r="DQ170" s="198"/>
      <c r="DR170" s="198"/>
      <c r="DS170" s="198"/>
      <c r="DT170" s="198"/>
      <c r="DU170" s="198"/>
      <c r="DV170" s="198"/>
      <c r="DW170" s="198"/>
      <c r="DX170" s="198"/>
      <c r="DY170" s="198"/>
      <c r="DZ170" s="198"/>
      <c r="EA170" s="198"/>
      <c r="EB170" s="198"/>
      <c r="EC170" s="198"/>
      <c r="ED170" s="198"/>
      <c r="EE170" s="198"/>
      <c r="EF170" s="198"/>
      <c r="EG170" s="198"/>
      <c r="EH170" s="198"/>
      <c r="EI170" s="198"/>
      <c r="EJ170" s="198"/>
      <c r="EK170" s="198"/>
      <c r="EL170" s="198"/>
      <c r="EM170" s="198"/>
      <c r="EN170" s="198"/>
      <c r="EO170" s="198"/>
      <c r="EP170" s="198"/>
      <c r="EQ170" s="198"/>
      <c r="ER170" s="198"/>
      <c r="ES170" s="198"/>
      <c r="ET170" s="198"/>
      <c r="EU170" s="198"/>
      <c r="EV170" s="198"/>
      <c r="EW170" s="198"/>
      <c r="EX170" s="198"/>
      <c r="EY170" s="198"/>
      <c r="EZ170" s="198"/>
      <c r="FA170" s="198"/>
      <c r="FB170" s="198"/>
      <c r="FC170" s="198"/>
      <c r="FD170" s="198"/>
      <c r="FE170" s="198"/>
      <c r="FF170" s="198"/>
      <c r="FG170" s="198"/>
      <c r="FH170" s="198"/>
      <c r="FI170" s="198"/>
      <c r="FJ170" s="198"/>
      <c r="FK170" s="198"/>
      <c r="FL170" s="198"/>
      <c r="FM170" s="198"/>
      <c r="FN170" s="198"/>
      <c r="FO170" s="198"/>
      <c r="FP170" s="198"/>
      <c r="FQ170" s="198"/>
      <c r="FR170" s="198"/>
      <c r="FS170" s="198"/>
      <c r="FT170" s="198"/>
      <c r="FU170" s="198"/>
      <c r="FV170" s="198"/>
      <c r="FW170" s="198"/>
      <c r="FX170" s="198"/>
      <c r="FY170" s="198"/>
      <c r="FZ170" s="198"/>
      <c r="GA170" s="198"/>
      <c r="GB170" s="198"/>
      <c r="GC170" s="198"/>
      <c r="GD170" s="198"/>
      <c r="GE170" s="198"/>
      <c r="GF170" s="198"/>
      <c r="GG170" s="198"/>
      <c r="GH170" s="198"/>
      <c r="GI170" s="198"/>
      <c r="GJ170" s="198"/>
      <c r="GK170" s="198"/>
      <c r="GL170" s="198"/>
      <c r="GM170" s="198"/>
      <c r="GN170" s="198"/>
      <c r="GO170" s="198"/>
      <c r="GP170" s="198"/>
      <c r="GQ170" s="198"/>
      <c r="GR170" s="198"/>
      <c r="GS170" s="198"/>
      <c r="GT170" s="198"/>
      <c r="GU170" s="198"/>
      <c r="GV170" s="198"/>
      <c r="GW170" s="198"/>
      <c r="GX170" s="198"/>
      <c r="GY170" s="198"/>
      <c r="GZ170" s="198"/>
      <c r="HA170" s="198"/>
      <c r="HB170" s="198"/>
      <c r="HC170" s="198"/>
      <c r="HD170" s="198"/>
      <c r="HE170" s="198"/>
      <c r="HF170" s="198"/>
      <c r="HG170" s="198"/>
      <c r="HH170" s="198"/>
      <c r="HI170" s="198"/>
      <c r="HJ170" s="198"/>
      <c r="HK170" s="198"/>
      <c r="HL170" s="198"/>
      <c r="HM170" s="198"/>
      <c r="HN170" s="198"/>
    </row>
    <row r="171" s="197" customFormat="1" spans="1:222">
      <c r="A171" s="210"/>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198"/>
      <c r="CI171" s="198"/>
      <c r="CJ171" s="198"/>
      <c r="CK171" s="198"/>
      <c r="CL171" s="198"/>
      <c r="CM171" s="198"/>
      <c r="CN171" s="198"/>
      <c r="CO171" s="198"/>
      <c r="CP171" s="198"/>
      <c r="CQ171" s="198"/>
      <c r="CR171" s="198"/>
      <c r="CS171" s="198"/>
      <c r="CT171" s="198"/>
      <c r="CU171" s="198"/>
      <c r="CV171" s="198"/>
      <c r="CW171" s="198"/>
      <c r="CX171" s="198"/>
      <c r="CY171" s="198"/>
      <c r="CZ171" s="198"/>
      <c r="DA171" s="198"/>
      <c r="DB171" s="198"/>
      <c r="DC171" s="198"/>
      <c r="DD171" s="198"/>
      <c r="DE171" s="198"/>
      <c r="DF171" s="198"/>
      <c r="DG171" s="198"/>
      <c r="DH171" s="198"/>
      <c r="DI171" s="198"/>
      <c r="DJ171" s="198"/>
      <c r="DK171" s="198"/>
      <c r="DL171" s="198"/>
      <c r="DM171" s="198"/>
      <c r="DN171" s="198"/>
      <c r="DO171" s="198"/>
      <c r="DP171" s="198"/>
      <c r="DQ171" s="198"/>
      <c r="DR171" s="198"/>
      <c r="DS171" s="198"/>
      <c r="DT171" s="198"/>
      <c r="DU171" s="198"/>
      <c r="DV171" s="198"/>
      <c r="DW171" s="198"/>
      <c r="DX171" s="198"/>
      <c r="DY171" s="198"/>
      <c r="DZ171" s="198"/>
      <c r="EA171" s="198"/>
      <c r="EB171" s="198"/>
      <c r="EC171" s="198"/>
      <c r="ED171" s="198"/>
      <c r="EE171" s="198"/>
      <c r="EF171" s="198"/>
      <c r="EG171" s="198"/>
      <c r="EH171" s="198"/>
      <c r="EI171" s="198"/>
      <c r="EJ171" s="198"/>
      <c r="EK171" s="198"/>
      <c r="EL171" s="198"/>
      <c r="EM171" s="198"/>
      <c r="EN171" s="198"/>
      <c r="EO171" s="198"/>
      <c r="EP171" s="198"/>
      <c r="EQ171" s="198"/>
      <c r="ER171" s="198"/>
      <c r="ES171" s="198"/>
      <c r="ET171" s="198"/>
      <c r="EU171" s="198"/>
      <c r="EV171" s="198"/>
      <c r="EW171" s="198"/>
      <c r="EX171" s="198"/>
      <c r="EY171" s="198"/>
      <c r="EZ171" s="198"/>
      <c r="FA171" s="198"/>
      <c r="FB171" s="198"/>
      <c r="FC171" s="198"/>
      <c r="FD171" s="198"/>
      <c r="FE171" s="198"/>
      <c r="FF171" s="198"/>
      <c r="FG171" s="198"/>
      <c r="FH171" s="198"/>
      <c r="FI171" s="198"/>
      <c r="FJ171" s="198"/>
      <c r="FK171" s="198"/>
      <c r="FL171" s="198"/>
      <c r="FM171" s="198"/>
      <c r="FN171" s="198"/>
      <c r="FO171" s="198"/>
      <c r="FP171" s="198"/>
      <c r="FQ171" s="198"/>
      <c r="FR171" s="198"/>
      <c r="FS171" s="198"/>
      <c r="FT171" s="198"/>
      <c r="FU171" s="198"/>
      <c r="FV171" s="198"/>
      <c r="FW171" s="198"/>
      <c r="FX171" s="198"/>
      <c r="FY171" s="198"/>
      <c r="FZ171" s="198"/>
      <c r="GA171" s="198"/>
      <c r="GB171" s="198"/>
      <c r="GC171" s="198"/>
      <c r="GD171" s="198"/>
      <c r="GE171" s="198"/>
      <c r="GF171" s="198"/>
      <c r="GG171" s="198"/>
      <c r="GH171" s="198"/>
      <c r="GI171" s="198"/>
      <c r="GJ171" s="198"/>
      <c r="GK171" s="198"/>
      <c r="GL171" s="198"/>
      <c r="GM171" s="198"/>
      <c r="GN171" s="198"/>
      <c r="GO171" s="198"/>
      <c r="GP171" s="198"/>
      <c r="GQ171" s="198"/>
      <c r="GR171" s="198"/>
      <c r="GS171" s="198"/>
      <c r="GT171" s="198"/>
      <c r="GU171" s="198"/>
      <c r="GV171" s="198"/>
      <c r="GW171" s="198"/>
      <c r="GX171" s="198"/>
      <c r="GY171" s="198"/>
      <c r="GZ171" s="198"/>
      <c r="HA171" s="198"/>
      <c r="HB171" s="198"/>
      <c r="HC171" s="198"/>
      <c r="HD171" s="198"/>
      <c r="HE171" s="198"/>
      <c r="HF171" s="198"/>
      <c r="HG171" s="198"/>
      <c r="HH171" s="198"/>
      <c r="HI171" s="198"/>
      <c r="HJ171" s="198"/>
      <c r="HK171" s="198"/>
      <c r="HL171" s="198"/>
      <c r="HM171" s="198"/>
      <c r="HN171" s="198"/>
    </row>
    <row r="172" s="197" customFormat="1" spans="1:222">
      <c r="A172" s="210"/>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c r="BU172" s="198"/>
      <c r="BV172" s="198"/>
      <c r="BW172" s="198"/>
      <c r="BX172" s="198"/>
      <c r="BY172" s="198"/>
      <c r="BZ172" s="198"/>
      <c r="CA172" s="198"/>
      <c r="CB172" s="198"/>
      <c r="CC172" s="198"/>
      <c r="CD172" s="198"/>
      <c r="CE172" s="198"/>
      <c r="CF172" s="198"/>
      <c r="CG172" s="198"/>
      <c r="CH172" s="198"/>
      <c r="CI172" s="198"/>
      <c r="CJ172" s="198"/>
      <c r="CK172" s="198"/>
      <c r="CL172" s="198"/>
      <c r="CM172" s="198"/>
      <c r="CN172" s="198"/>
      <c r="CO172" s="198"/>
      <c r="CP172" s="198"/>
      <c r="CQ172" s="198"/>
      <c r="CR172" s="198"/>
      <c r="CS172" s="198"/>
      <c r="CT172" s="198"/>
      <c r="CU172" s="198"/>
      <c r="CV172" s="198"/>
      <c r="CW172" s="198"/>
      <c r="CX172" s="198"/>
      <c r="CY172" s="198"/>
      <c r="CZ172" s="198"/>
      <c r="DA172" s="198"/>
      <c r="DB172" s="198"/>
      <c r="DC172" s="198"/>
      <c r="DD172" s="198"/>
      <c r="DE172" s="198"/>
      <c r="DF172" s="198"/>
      <c r="DG172" s="198"/>
      <c r="DH172" s="198"/>
      <c r="DI172" s="198"/>
      <c r="DJ172" s="198"/>
      <c r="DK172" s="198"/>
      <c r="DL172" s="198"/>
      <c r="DM172" s="198"/>
      <c r="DN172" s="198"/>
      <c r="DO172" s="198"/>
      <c r="DP172" s="198"/>
      <c r="DQ172" s="198"/>
      <c r="DR172" s="198"/>
      <c r="DS172" s="198"/>
      <c r="DT172" s="198"/>
      <c r="DU172" s="198"/>
      <c r="DV172" s="198"/>
      <c r="DW172" s="198"/>
      <c r="DX172" s="198"/>
      <c r="DY172" s="198"/>
      <c r="DZ172" s="198"/>
      <c r="EA172" s="198"/>
      <c r="EB172" s="198"/>
      <c r="EC172" s="198"/>
      <c r="ED172" s="198"/>
      <c r="EE172" s="198"/>
      <c r="EF172" s="198"/>
      <c r="EG172" s="198"/>
      <c r="EH172" s="198"/>
      <c r="EI172" s="198"/>
      <c r="EJ172" s="198"/>
      <c r="EK172" s="198"/>
      <c r="EL172" s="198"/>
      <c r="EM172" s="198"/>
      <c r="EN172" s="198"/>
      <c r="EO172" s="198"/>
      <c r="EP172" s="198"/>
      <c r="EQ172" s="198"/>
      <c r="ER172" s="198"/>
      <c r="ES172" s="198"/>
      <c r="ET172" s="198"/>
      <c r="EU172" s="198"/>
      <c r="EV172" s="198"/>
      <c r="EW172" s="198"/>
      <c r="EX172" s="198"/>
      <c r="EY172" s="198"/>
      <c r="EZ172" s="198"/>
      <c r="FA172" s="198"/>
      <c r="FB172" s="198"/>
      <c r="FC172" s="198"/>
      <c r="FD172" s="198"/>
      <c r="FE172" s="198"/>
      <c r="FF172" s="198"/>
      <c r="FG172" s="198"/>
      <c r="FH172" s="198"/>
      <c r="FI172" s="198"/>
      <c r="FJ172" s="198"/>
      <c r="FK172" s="198"/>
      <c r="FL172" s="198"/>
      <c r="FM172" s="198"/>
      <c r="FN172" s="198"/>
      <c r="FO172" s="198"/>
      <c r="FP172" s="198"/>
      <c r="FQ172" s="198"/>
      <c r="FR172" s="198"/>
      <c r="FS172" s="198"/>
      <c r="FT172" s="198"/>
      <c r="FU172" s="198"/>
      <c r="FV172" s="198"/>
      <c r="FW172" s="198"/>
      <c r="FX172" s="198"/>
      <c r="FY172" s="198"/>
      <c r="FZ172" s="198"/>
      <c r="GA172" s="198"/>
      <c r="GB172" s="198"/>
      <c r="GC172" s="198"/>
      <c r="GD172" s="198"/>
      <c r="GE172" s="198"/>
      <c r="GF172" s="198"/>
      <c r="GG172" s="198"/>
      <c r="GH172" s="198"/>
      <c r="GI172" s="198"/>
      <c r="GJ172" s="198"/>
      <c r="GK172" s="198"/>
      <c r="GL172" s="198"/>
      <c r="GM172" s="198"/>
      <c r="GN172" s="198"/>
      <c r="GO172" s="198"/>
      <c r="GP172" s="198"/>
      <c r="GQ172" s="198"/>
      <c r="GR172" s="198"/>
      <c r="GS172" s="198"/>
      <c r="GT172" s="198"/>
      <c r="GU172" s="198"/>
      <c r="GV172" s="198"/>
      <c r="GW172" s="198"/>
      <c r="GX172" s="198"/>
      <c r="GY172" s="198"/>
      <c r="GZ172" s="198"/>
      <c r="HA172" s="198"/>
      <c r="HB172" s="198"/>
      <c r="HC172" s="198"/>
      <c r="HD172" s="198"/>
      <c r="HE172" s="198"/>
      <c r="HF172" s="198"/>
      <c r="HG172" s="198"/>
      <c r="HH172" s="198"/>
      <c r="HI172" s="198"/>
      <c r="HJ172" s="198"/>
      <c r="HK172" s="198"/>
      <c r="HL172" s="198"/>
      <c r="HM172" s="198"/>
      <c r="HN172" s="198"/>
    </row>
    <row r="173" s="197" customFormat="1" spans="1:222">
      <c r="A173" s="210"/>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c r="BU173" s="198"/>
      <c r="BV173" s="198"/>
      <c r="BW173" s="198"/>
      <c r="BX173" s="198"/>
      <c r="BY173" s="198"/>
      <c r="BZ173" s="198"/>
      <c r="CA173" s="198"/>
      <c r="CB173" s="198"/>
      <c r="CC173" s="198"/>
      <c r="CD173" s="198"/>
      <c r="CE173" s="198"/>
      <c r="CF173" s="198"/>
      <c r="CG173" s="198"/>
      <c r="CH173" s="198"/>
      <c r="CI173" s="198"/>
      <c r="CJ173" s="198"/>
      <c r="CK173" s="198"/>
      <c r="CL173" s="198"/>
      <c r="CM173" s="198"/>
      <c r="CN173" s="198"/>
      <c r="CO173" s="198"/>
      <c r="CP173" s="198"/>
      <c r="CQ173" s="198"/>
      <c r="CR173" s="198"/>
      <c r="CS173" s="198"/>
      <c r="CT173" s="198"/>
      <c r="CU173" s="198"/>
      <c r="CV173" s="198"/>
      <c r="CW173" s="198"/>
      <c r="CX173" s="198"/>
      <c r="CY173" s="198"/>
      <c r="CZ173" s="198"/>
      <c r="DA173" s="198"/>
      <c r="DB173" s="198"/>
      <c r="DC173" s="198"/>
      <c r="DD173" s="198"/>
      <c r="DE173" s="198"/>
      <c r="DF173" s="198"/>
      <c r="DG173" s="198"/>
      <c r="DH173" s="198"/>
      <c r="DI173" s="198"/>
      <c r="DJ173" s="198"/>
      <c r="DK173" s="198"/>
      <c r="DL173" s="198"/>
      <c r="DM173" s="198"/>
      <c r="DN173" s="198"/>
      <c r="DO173" s="198"/>
      <c r="DP173" s="198"/>
      <c r="DQ173" s="198"/>
      <c r="DR173" s="198"/>
      <c r="DS173" s="198"/>
      <c r="DT173" s="198"/>
      <c r="DU173" s="198"/>
      <c r="DV173" s="198"/>
      <c r="DW173" s="198"/>
      <c r="DX173" s="198"/>
      <c r="DY173" s="198"/>
      <c r="DZ173" s="198"/>
      <c r="EA173" s="198"/>
      <c r="EB173" s="198"/>
      <c r="EC173" s="198"/>
      <c r="ED173" s="198"/>
      <c r="EE173" s="198"/>
      <c r="EF173" s="198"/>
      <c r="EG173" s="198"/>
      <c r="EH173" s="198"/>
      <c r="EI173" s="198"/>
      <c r="EJ173" s="198"/>
      <c r="EK173" s="198"/>
      <c r="EL173" s="198"/>
      <c r="EM173" s="198"/>
      <c r="EN173" s="198"/>
      <c r="EO173" s="198"/>
      <c r="EP173" s="198"/>
      <c r="EQ173" s="198"/>
      <c r="ER173" s="198"/>
      <c r="ES173" s="198"/>
      <c r="ET173" s="198"/>
      <c r="EU173" s="198"/>
      <c r="EV173" s="198"/>
      <c r="EW173" s="198"/>
      <c r="EX173" s="198"/>
      <c r="EY173" s="198"/>
      <c r="EZ173" s="198"/>
      <c r="FA173" s="198"/>
      <c r="FB173" s="198"/>
      <c r="FC173" s="198"/>
      <c r="FD173" s="198"/>
      <c r="FE173" s="198"/>
      <c r="FF173" s="198"/>
      <c r="FG173" s="198"/>
      <c r="FH173" s="198"/>
      <c r="FI173" s="198"/>
      <c r="FJ173" s="198"/>
      <c r="FK173" s="198"/>
      <c r="FL173" s="198"/>
      <c r="FM173" s="198"/>
      <c r="FN173" s="198"/>
      <c r="FO173" s="198"/>
      <c r="FP173" s="198"/>
      <c r="FQ173" s="198"/>
      <c r="FR173" s="198"/>
      <c r="FS173" s="198"/>
      <c r="FT173" s="198"/>
      <c r="FU173" s="198"/>
      <c r="FV173" s="198"/>
      <c r="FW173" s="198"/>
      <c r="FX173" s="198"/>
      <c r="FY173" s="198"/>
      <c r="FZ173" s="198"/>
      <c r="GA173" s="198"/>
      <c r="GB173" s="198"/>
      <c r="GC173" s="198"/>
      <c r="GD173" s="198"/>
      <c r="GE173" s="198"/>
      <c r="GF173" s="198"/>
      <c r="GG173" s="198"/>
      <c r="GH173" s="198"/>
      <c r="GI173" s="198"/>
      <c r="GJ173" s="198"/>
      <c r="GK173" s="198"/>
      <c r="GL173" s="198"/>
      <c r="GM173" s="198"/>
      <c r="GN173" s="198"/>
      <c r="GO173" s="198"/>
      <c r="GP173" s="198"/>
      <c r="GQ173" s="198"/>
      <c r="GR173" s="198"/>
      <c r="GS173" s="198"/>
      <c r="GT173" s="198"/>
      <c r="GU173" s="198"/>
      <c r="GV173" s="198"/>
      <c r="GW173" s="198"/>
      <c r="GX173" s="198"/>
      <c r="GY173" s="198"/>
      <c r="GZ173" s="198"/>
      <c r="HA173" s="198"/>
      <c r="HB173" s="198"/>
      <c r="HC173" s="198"/>
      <c r="HD173" s="198"/>
      <c r="HE173" s="198"/>
      <c r="HF173" s="198"/>
      <c r="HG173" s="198"/>
      <c r="HH173" s="198"/>
      <c r="HI173" s="198"/>
      <c r="HJ173" s="198"/>
      <c r="HK173" s="198"/>
      <c r="HL173" s="198"/>
      <c r="HM173" s="198"/>
      <c r="HN173" s="198"/>
    </row>
    <row r="174" s="197" customFormat="1" spans="1:222">
      <c r="A174" s="210"/>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c r="BU174" s="198"/>
      <c r="BV174" s="198"/>
      <c r="BW174" s="198"/>
      <c r="BX174" s="198"/>
      <c r="BY174" s="198"/>
      <c r="BZ174" s="198"/>
      <c r="CA174" s="198"/>
      <c r="CB174" s="198"/>
      <c r="CC174" s="198"/>
      <c r="CD174" s="198"/>
      <c r="CE174" s="198"/>
      <c r="CF174" s="198"/>
      <c r="CG174" s="198"/>
      <c r="CH174" s="198"/>
      <c r="CI174" s="198"/>
      <c r="CJ174" s="198"/>
      <c r="CK174" s="198"/>
      <c r="CL174" s="198"/>
      <c r="CM174" s="198"/>
      <c r="CN174" s="198"/>
      <c r="CO174" s="198"/>
      <c r="CP174" s="198"/>
      <c r="CQ174" s="198"/>
      <c r="CR174" s="198"/>
      <c r="CS174" s="198"/>
      <c r="CT174" s="198"/>
      <c r="CU174" s="198"/>
      <c r="CV174" s="198"/>
      <c r="CW174" s="198"/>
      <c r="CX174" s="198"/>
      <c r="CY174" s="198"/>
      <c r="CZ174" s="198"/>
      <c r="DA174" s="198"/>
      <c r="DB174" s="198"/>
      <c r="DC174" s="198"/>
      <c r="DD174" s="198"/>
      <c r="DE174" s="198"/>
      <c r="DF174" s="198"/>
      <c r="DG174" s="198"/>
      <c r="DH174" s="198"/>
      <c r="DI174" s="198"/>
      <c r="DJ174" s="198"/>
      <c r="DK174" s="198"/>
      <c r="DL174" s="198"/>
      <c r="DM174" s="198"/>
      <c r="DN174" s="198"/>
      <c r="DO174" s="198"/>
      <c r="DP174" s="198"/>
      <c r="DQ174" s="198"/>
      <c r="DR174" s="198"/>
      <c r="DS174" s="198"/>
      <c r="DT174" s="198"/>
      <c r="DU174" s="198"/>
      <c r="DV174" s="198"/>
      <c r="DW174" s="198"/>
      <c r="DX174" s="198"/>
      <c r="DY174" s="198"/>
      <c r="DZ174" s="198"/>
      <c r="EA174" s="198"/>
      <c r="EB174" s="198"/>
      <c r="EC174" s="198"/>
      <c r="ED174" s="198"/>
      <c r="EE174" s="198"/>
      <c r="EF174" s="198"/>
      <c r="EG174" s="198"/>
      <c r="EH174" s="198"/>
      <c r="EI174" s="198"/>
      <c r="EJ174" s="198"/>
      <c r="EK174" s="198"/>
      <c r="EL174" s="198"/>
      <c r="EM174" s="198"/>
      <c r="EN174" s="198"/>
      <c r="EO174" s="198"/>
      <c r="EP174" s="198"/>
      <c r="EQ174" s="198"/>
      <c r="ER174" s="198"/>
      <c r="ES174" s="198"/>
      <c r="ET174" s="198"/>
      <c r="EU174" s="198"/>
      <c r="EV174" s="198"/>
      <c r="EW174" s="198"/>
      <c r="EX174" s="198"/>
      <c r="EY174" s="198"/>
      <c r="EZ174" s="198"/>
      <c r="FA174" s="198"/>
      <c r="FB174" s="198"/>
      <c r="FC174" s="198"/>
      <c r="FD174" s="198"/>
      <c r="FE174" s="198"/>
      <c r="FF174" s="198"/>
      <c r="FG174" s="198"/>
      <c r="FH174" s="198"/>
      <c r="FI174" s="198"/>
      <c r="FJ174" s="198"/>
      <c r="FK174" s="198"/>
      <c r="FL174" s="198"/>
      <c r="FM174" s="198"/>
      <c r="FN174" s="198"/>
      <c r="FO174" s="198"/>
      <c r="FP174" s="198"/>
      <c r="FQ174" s="198"/>
      <c r="FR174" s="198"/>
      <c r="FS174" s="198"/>
      <c r="FT174" s="198"/>
      <c r="FU174" s="198"/>
      <c r="FV174" s="198"/>
      <c r="FW174" s="198"/>
      <c r="FX174" s="198"/>
      <c r="FY174" s="198"/>
      <c r="FZ174" s="198"/>
      <c r="GA174" s="198"/>
      <c r="GB174" s="198"/>
      <c r="GC174" s="198"/>
      <c r="GD174" s="198"/>
      <c r="GE174" s="198"/>
      <c r="GF174" s="198"/>
      <c r="GG174" s="198"/>
      <c r="GH174" s="198"/>
      <c r="GI174" s="198"/>
      <c r="GJ174" s="198"/>
      <c r="GK174" s="198"/>
      <c r="GL174" s="198"/>
      <c r="GM174" s="198"/>
      <c r="GN174" s="198"/>
      <c r="GO174" s="198"/>
      <c r="GP174" s="198"/>
      <c r="GQ174" s="198"/>
      <c r="GR174" s="198"/>
      <c r="GS174" s="198"/>
      <c r="GT174" s="198"/>
      <c r="GU174" s="198"/>
      <c r="GV174" s="198"/>
      <c r="GW174" s="198"/>
      <c r="GX174" s="198"/>
      <c r="GY174" s="198"/>
      <c r="GZ174" s="198"/>
      <c r="HA174" s="198"/>
      <c r="HB174" s="198"/>
      <c r="HC174" s="198"/>
      <c r="HD174" s="198"/>
      <c r="HE174" s="198"/>
      <c r="HF174" s="198"/>
      <c r="HG174" s="198"/>
      <c r="HH174" s="198"/>
      <c r="HI174" s="198"/>
      <c r="HJ174" s="198"/>
      <c r="HK174" s="198"/>
      <c r="HL174" s="198"/>
      <c r="HM174" s="198"/>
      <c r="HN174" s="198"/>
    </row>
    <row r="175" s="197" customFormat="1" spans="1:222">
      <c r="A175" s="210"/>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c r="CH175" s="198"/>
      <c r="CI175" s="198"/>
      <c r="CJ175" s="198"/>
      <c r="CK175" s="198"/>
      <c r="CL175" s="198"/>
      <c r="CM175" s="198"/>
      <c r="CN175" s="198"/>
      <c r="CO175" s="198"/>
      <c r="CP175" s="198"/>
      <c r="CQ175" s="198"/>
      <c r="CR175" s="198"/>
      <c r="CS175" s="198"/>
      <c r="CT175" s="198"/>
      <c r="CU175" s="198"/>
      <c r="CV175" s="198"/>
      <c r="CW175" s="198"/>
      <c r="CX175" s="198"/>
      <c r="CY175" s="198"/>
      <c r="CZ175" s="198"/>
      <c r="DA175" s="198"/>
      <c r="DB175" s="198"/>
      <c r="DC175" s="198"/>
      <c r="DD175" s="198"/>
      <c r="DE175" s="198"/>
      <c r="DF175" s="198"/>
      <c r="DG175" s="198"/>
      <c r="DH175" s="198"/>
      <c r="DI175" s="198"/>
      <c r="DJ175" s="198"/>
      <c r="DK175" s="198"/>
      <c r="DL175" s="198"/>
      <c r="DM175" s="198"/>
      <c r="DN175" s="198"/>
      <c r="DO175" s="198"/>
      <c r="DP175" s="198"/>
      <c r="DQ175" s="198"/>
      <c r="DR175" s="198"/>
      <c r="DS175" s="198"/>
      <c r="DT175" s="198"/>
      <c r="DU175" s="198"/>
      <c r="DV175" s="198"/>
      <c r="DW175" s="198"/>
      <c r="DX175" s="198"/>
      <c r="DY175" s="198"/>
      <c r="DZ175" s="198"/>
      <c r="EA175" s="198"/>
      <c r="EB175" s="198"/>
      <c r="EC175" s="198"/>
      <c r="ED175" s="198"/>
      <c r="EE175" s="198"/>
      <c r="EF175" s="198"/>
      <c r="EG175" s="198"/>
      <c r="EH175" s="198"/>
      <c r="EI175" s="198"/>
      <c r="EJ175" s="198"/>
      <c r="EK175" s="198"/>
      <c r="EL175" s="198"/>
      <c r="EM175" s="198"/>
      <c r="EN175" s="198"/>
      <c r="EO175" s="198"/>
      <c r="EP175" s="198"/>
      <c r="EQ175" s="198"/>
      <c r="ER175" s="198"/>
      <c r="ES175" s="198"/>
      <c r="ET175" s="198"/>
      <c r="EU175" s="198"/>
      <c r="EV175" s="198"/>
      <c r="EW175" s="198"/>
      <c r="EX175" s="198"/>
      <c r="EY175" s="198"/>
      <c r="EZ175" s="198"/>
      <c r="FA175" s="198"/>
      <c r="FB175" s="198"/>
      <c r="FC175" s="198"/>
      <c r="FD175" s="198"/>
      <c r="FE175" s="198"/>
      <c r="FF175" s="198"/>
      <c r="FG175" s="198"/>
      <c r="FH175" s="198"/>
      <c r="FI175" s="198"/>
      <c r="FJ175" s="198"/>
      <c r="FK175" s="198"/>
      <c r="FL175" s="198"/>
      <c r="FM175" s="198"/>
      <c r="FN175" s="198"/>
      <c r="FO175" s="198"/>
      <c r="FP175" s="198"/>
      <c r="FQ175" s="198"/>
      <c r="FR175" s="198"/>
      <c r="FS175" s="198"/>
      <c r="FT175" s="198"/>
      <c r="FU175" s="198"/>
      <c r="FV175" s="198"/>
      <c r="FW175" s="198"/>
      <c r="FX175" s="198"/>
      <c r="FY175" s="198"/>
      <c r="FZ175" s="198"/>
      <c r="GA175" s="198"/>
      <c r="GB175" s="198"/>
      <c r="GC175" s="198"/>
      <c r="GD175" s="198"/>
      <c r="GE175" s="198"/>
      <c r="GF175" s="198"/>
      <c r="GG175" s="198"/>
      <c r="GH175" s="198"/>
      <c r="GI175" s="198"/>
      <c r="GJ175" s="198"/>
      <c r="GK175" s="198"/>
      <c r="GL175" s="198"/>
      <c r="GM175" s="198"/>
      <c r="GN175" s="198"/>
      <c r="GO175" s="198"/>
      <c r="GP175" s="198"/>
      <c r="GQ175" s="198"/>
      <c r="GR175" s="198"/>
      <c r="GS175" s="198"/>
      <c r="GT175" s="198"/>
      <c r="GU175" s="198"/>
      <c r="GV175" s="198"/>
      <c r="GW175" s="198"/>
      <c r="GX175" s="198"/>
      <c r="GY175" s="198"/>
      <c r="GZ175" s="198"/>
      <c r="HA175" s="198"/>
      <c r="HB175" s="198"/>
      <c r="HC175" s="198"/>
      <c r="HD175" s="198"/>
      <c r="HE175" s="198"/>
      <c r="HF175" s="198"/>
      <c r="HG175" s="198"/>
      <c r="HH175" s="198"/>
      <c r="HI175" s="198"/>
      <c r="HJ175" s="198"/>
      <c r="HK175" s="198"/>
      <c r="HL175" s="198"/>
      <c r="HM175" s="198"/>
      <c r="HN175" s="198"/>
    </row>
    <row r="176" s="197" customFormat="1" spans="1:222">
      <c r="A176" s="210"/>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98"/>
      <c r="EG176" s="198"/>
      <c r="EH176" s="198"/>
      <c r="EI176" s="198"/>
      <c r="EJ176" s="198"/>
      <c r="EK176" s="198"/>
      <c r="EL176" s="198"/>
      <c r="EM176" s="198"/>
      <c r="EN176" s="198"/>
      <c r="EO176" s="198"/>
      <c r="EP176" s="198"/>
      <c r="EQ176" s="198"/>
      <c r="ER176" s="198"/>
      <c r="ES176" s="198"/>
      <c r="ET176" s="198"/>
      <c r="EU176" s="198"/>
      <c r="EV176" s="198"/>
      <c r="EW176" s="198"/>
      <c r="EX176" s="198"/>
      <c r="EY176" s="198"/>
      <c r="EZ176" s="198"/>
      <c r="FA176" s="198"/>
      <c r="FB176" s="198"/>
      <c r="FC176" s="198"/>
      <c r="FD176" s="198"/>
      <c r="FE176" s="198"/>
      <c r="FF176" s="198"/>
      <c r="FG176" s="198"/>
      <c r="FH176" s="198"/>
      <c r="FI176" s="198"/>
      <c r="FJ176" s="198"/>
      <c r="FK176" s="198"/>
      <c r="FL176" s="198"/>
      <c r="FM176" s="198"/>
      <c r="FN176" s="198"/>
      <c r="FO176" s="198"/>
      <c r="FP176" s="198"/>
      <c r="FQ176" s="198"/>
      <c r="FR176" s="198"/>
      <c r="FS176" s="198"/>
      <c r="FT176" s="198"/>
      <c r="FU176" s="198"/>
      <c r="FV176" s="198"/>
      <c r="FW176" s="198"/>
      <c r="FX176" s="198"/>
      <c r="FY176" s="198"/>
      <c r="FZ176" s="198"/>
      <c r="GA176" s="198"/>
      <c r="GB176" s="198"/>
      <c r="GC176" s="198"/>
      <c r="GD176" s="198"/>
      <c r="GE176" s="198"/>
      <c r="GF176" s="198"/>
      <c r="GG176" s="198"/>
      <c r="GH176" s="198"/>
      <c r="GI176" s="198"/>
      <c r="GJ176" s="198"/>
      <c r="GK176" s="198"/>
      <c r="GL176" s="198"/>
      <c r="GM176" s="198"/>
      <c r="GN176" s="198"/>
      <c r="GO176" s="198"/>
      <c r="GP176" s="198"/>
      <c r="GQ176" s="198"/>
      <c r="GR176" s="198"/>
      <c r="GS176" s="198"/>
      <c r="GT176" s="198"/>
      <c r="GU176" s="198"/>
      <c r="GV176" s="198"/>
      <c r="GW176" s="198"/>
      <c r="GX176" s="198"/>
      <c r="GY176" s="198"/>
      <c r="GZ176" s="198"/>
      <c r="HA176" s="198"/>
      <c r="HB176" s="198"/>
      <c r="HC176" s="198"/>
      <c r="HD176" s="198"/>
      <c r="HE176" s="198"/>
      <c r="HF176" s="198"/>
      <c r="HG176" s="198"/>
      <c r="HH176" s="198"/>
      <c r="HI176" s="198"/>
      <c r="HJ176" s="198"/>
      <c r="HK176" s="198"/>
      <c r="HL176" s="198"/>
      <c r="HM176" s="198"/>
      <c r="HN176" s="198"/>
    </row>
    <row r="177" s="197" customFormat="1" spans="1:222">
      <c r="A177" s="210"/>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198"/>
      <c r="CZ177" s="198"/>
      <c r="DA177" s="198"/>
      <c r="DB177" s="198"/>
      <c r="DC177" s="198"/>
      <c r="DD177" s="198"/>
      <c r="DE177" s="198"/>
      <c r="DF177" s="198"/>
      <c r="DG177" s="198"/>
      <c r="DH177" s="198"/>
      <c r="DI177" s="198"/>
      <c r="DJ177" s="198"/>
      <c r="DK177" s="198"/>
      <c r="DL177" s="198"/>
      <c r="DM177" s="198"/>
      <c r="DN177" s="198"/>
      <c r="DO177" s="198"/>
      <c r="DP177" s="198"/>
      <c r="DQ177" s="198"/>
      <c r="DR177" s="198"/>
      <c r="DS177" s="198"/>
      <c r="DT177" s="198"/>
      <c r="DU177" s="198"/>
      <c r="DV177" s="198"/>
      <c r="DW177" s="198"/>
      <c r="DX177" s="198"/>
      <c r="DY177" s="198"/>
      <c r="DZ177" s="198"/>
      <c r="EA177" s="198"/>
      <c r="EB177" s="198"/>
      <c r="EC177" s="198"/>
      <c r="ED177" s="198"/>
      <c r="EE177" s="198"/>
      <c r="EF177" s="198"/>
      <c r="EG177" s="198"/>
      <c r="EH177" s="198"/>
      <c r="EI177" s="198"/>
      <c r="EJ177" s="198"/>
      <c r="EK177" s="198"/>
      <c r="EL177" s="198"/>
      <c r="EM177" s="198"/>
      <c r="EN177" s="198"/>
      <c r="EO177" s="198"/>
      <c r="EP177" s="198"/>
      <c r="EQ177" s="198"/>
      <c r="ER177" s="198"/>
      <c r="ES177" s="198"/>
      <c r="ET177" s="198"/>
      <c r="EU177" s="198"/>
      <c r="EV177" s="198"/>
      <c r="EW177" s="198"/>
      <c r="EX177" s="198"/>
      <c r="EY177" s="198"/>
      <c r="EZ177" s="198"/>
      <c r="FA177" s="198"/>
      <c r="FB177" s="198"/>
      <c r="FC177" s="198"/>
      <c r="FD177" s="198"/>
      <c r="FE177" s="198"/>
      <c r="FF177" s="198"/>
      <c r="FG177" s="198"/>
      <c r="FH177" s="198"/>
      <c r="FI177" s="198"/>
      <c r="FJ177" s="198"/>
      <c r="FK177" s="198"/>
      <c r="FL177" s="198"/>
      <c r="FM177" s="198"/>
      <c r="FN177" s="198"/>
      <c r="FO177" s="198"/>
      <c r="FP177" s="198"/>
      <c r="FQ177" s="198"/>
      <c r="FR177" s="198"/>
      <c r="FS177" s="198"/>
      <c r="FT177" s="198"/>
      <c r="FU177" s="198"/>
      <c r="FV177" s="198"/>
      <c r="FW177" s="198"/>
      <c r="FX177" s="198"/>
      <c r="FY177" s="198"/>
      <c r="FZ177" s="198"/>
      <c r="GA177" s="198"/>
      <c r="GB177" s="198"/>
      <c r="GC177" s="198"/>
      <c r="GD177" s="198"/>
      <c r="GE177" s="198"/>
      <c r="GF177" s="198"/>
      <c r="GG177" s="198"/>
      <c r="GH177" s="198"/>
      <c r="GI177" s="198"/>
      <c r="GJ177" s="198"/>
      <c r="GK177" s="198"/>
      <c r="GL177" s="198"/>
      <c r="GM177" s="198"/>
      <c r="GN177" s="198"/>
      <c r="GO177" s="198"/>
      <c r="GP177" s="198"/>
      <c r="GQ177" s="198"/>
      <c r="GR177" s="198"/>
      <c r="GS177" s="198"/>
      <c r="GT177" s="198"/>
      <c r="GU177" s="198"/>
      <c r="GV177" s="198"/>
      <c r="GW177" s="198"/>
      <c r="GX177" s="198"/>
      <c r="GY177" s="198"/>
      <c r="GZ177" s="198"/>
      <c r="HA177" s="198"/>
      <c r="HB177" s="198"/>
      <c r="HC177" s="198"/>
      <c r="HD177" s="198"/>
      <c r="HE177" s="198"/>
      <c r="HF177" s="198"/>
      <c r="HG177" s="198"/>
      <c r="HH177" s="198"/>
      <c r="HI177" s="198"/>
      <c r="HJ177" s="198"/>
      <c r="HK177" s="198"/>
      <c r="HL177" s="198"/>
      <c r="HM177" s="198"/>
      <c r="HN177" s="198"/>
    </row>
    <row r="178" s="197" customFormat="1" spans="1:222">
      <c r="A178" s="210"/>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c r="BV178" s="198"/>
      <c r="BW178" s="198"/>
      <c r="BX178" s="198"/>
      <c r="BY178" s="198"/>
      <c r="BZ178" s="198"/>
      <c r="CA178" s="198"/>
      <c r="CB178" s="198"/>
      <c r="CC178" s="198"/>
      <c r="CD178" s="198"/>
      <c r="CE178" s="198"/>
      <c r="CF178" s="198"/>
      <c r="CG178" s="198"/>
      <c r="CH178" s="198"/>
      <c r="CI178" s="198"/>
      <c r="CJ178" s="198"/>
      <c r="CK178" s="198"/>
      <c r="CL178" s="198"/>
      <c r="CM178" s="198"/>
      <c r="CN178" s="198"/>
      <c r="CO178" s="198"/>
      <c r="CP178" s="198"/>
      <c r="CQ178" s="198"/>
      <c r="CR178" s="198"/>
      <c r="CS178" s="198"/>
      <c r="CT178" s="198"/>
      <c r="CU178" s="198"/>
      <c r="CV178" s="198"/>
      <c r="CW178" s="198"/>
      <c r="CX178" s="198"/>
      <c r="CY178" s="198"/>
      <c r="CZ178" s="198"/>
      <c r="DA178" s="198"/>
      <c r="DB178" s="198"/>
      <c r="DC178" s="198"/>
      <c r="DD178" s="198"/>
      <c r="DE178" s="198"/>
      <c r="DF178" s="198"/>
      <c r="DG178" s="198"/>
      <c r="DH178" s="198"/>
      <c r="DI178" s="198"/>
      <c r="DJ178" s="198"/>
      <c r="DK178" s="198"/>
      <c r="DL178" s="198"/>
      <c r="DM178" s="198"/>
      <c r="DN178" s="198"/>
      <c r="DO178" s="198"/>
      <c r="DP178" s="198"/>
      <c r="DQ178" s="198"/>
      <c r="DR178" s="198"/>
      <c r="DS178" s="198"/>
      <c r="DT178" s="198"/>
      <c r="DU178" s="198"/>
      <c r="DV178" s="198"/>
      <c r="DW178" s="198"/>
      <c r="DX178" s="198"/>
      <c r="DY178" s="198"/>
      <c r="DZ178" s="198"/>
      <c r="EA178" s="198"/>
      <c r="EB178" s="198"/>
      <c r="EC178" s="198"/>
      <c r="ED178" s="198"/>
      <c r="EE178" s="198"/>
      <c r="EF178" s="198"/>
      <c r="EG178" s="198"/>
      <c r="EH178" s="198"/>
      <c r="EI178" s="198"/>
      <c r="EJ178" s="198"/>
      <c r="EK178" s="198"/>
      <c r="EL178" s="198"/>
      <c r="EM178" s="198"/>
      <c r="EN178" s="198"/>
      <c r="EO178" s="198"/>
      <c r="EP178" s="198"/>
      <c r="EQ178" s="198"/>
      <c r="ER178" s="198"/>
      <c r="ES178" s="198"/>
      <c r="ET178" s="198"/>
      <c r="EU178" s="198"/>
      <c r="EV178" s="198"/>
      <c r="EW178" s="198"/>
      <c r="EX178" s="198"/>
      <c r="EY178" s="198"/>
      <c r="EZ178" s="198"/>
      <c r="FA178" s="198"/>
      <c r="FB178" s="198"/>
      <c r="FC178" s="198"/>
      <c r="FD178" s="198"/>
      <c r="FE178" s="198"/>
      <c r="FF178" s="198"/>
      <c r="FG178" s="198"/>
      <c r="FH178" s="198"/>
      <c r="FI178" s="198"/>
      <c r="FJ178" s="198"/>
      <c r="FK178" s="198"/>
      <c r="FL178" s="198"/>
      <c r="FM178" s="198"/>
      <c r="FN178" s="198"/>
      <c r="FO178" s="198"/>
      <c r="FP178" s="198"/>
      <c r="FQ178" s="198"/>
      <c r="FR178" s="198"/>
      <c r="FS178" s="198"/>
      <c r="FT178" s="198"/>
      <c r="FU178" s="198"/>
      <c r="FV178" s="198"/>
      <c r="FW178" s="198"/>
      <c r="FX178" s="198"/>
      <c r="FY178" s="198"/>
      <c r="FZ178" s="198"/>
      <c r="GA178" s="198"/>
      <c r="GB178" s="198"/>
      <c r="GC178" s="198"/>
      <c r="GD178" s="198"/>
      <c r="GE178" s="198"/>
      <c r="GF178" s="198"/>
      <c r="GG178" s="198"/>
      <c r="GH178" s="198"/>
      <c r="GI178" s="198"/>
      <c r="GJ178" s="198"/>
      <c r="GK178" s="198"/>
      <c r="GL178" s="198"/>
      <c r="GM178" s="198"/>
      <c r="GN178" s="198"/>
      <c r="GO178" s="198"/>
      <c r="GP178" s="198"/>
      <c r="GQ178" s="198"/>
      <c r="GR178" s="198"/>
      <c r="GS178" s="198"/>
      <c r="GT178" s="198"/>
      <c r="GU178" s="198"/>
      <c r="GV178" s="198"/>
      <c r="GW178" s="198"/>
      <c r="GX178" s="198"/>
      <c r="GY178" s="198"/>
      <c r="GZ178" s="198"/>
      <c r="HA178" s="198"/>
      <c r="HB178" s="198"/>
      <c r="HC178" s="198"/>
      <c r="HD178" s="198"/>
      <c r="HE178" s="198"/>
      <c r="HF178" s="198"/>
      <c r="HG178" s="198"/>
      <c r="HH178" s="198"/>
      <c r="HI178" s="198"/>
      <c r="HJ178" s="198"/>
      <c r="HK178" s="198"/>
      <c r="HL178" s="198"/>
      <c r="HM178" s="198"/>
      <c r="HN178" s="198"/>
    </row>
    <row r="179" s="197" customFormat="1" spans="1:222">
      <c r="A179" s="210"/>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c r="CP179" s="198"/>
      <c r="CQ179" s="198"/>
      <c r="CR179" s="198"/>
      <c r="CS179" s="198"/>
      <c r="CT179" s="198"/>
      <c r="CU179" s="198"/>
      <c r="CV179" s="198"/>
      <c r="CW179" s="198"/>
      <c r="CX179" s="198"/>
      <c r="CY179" s="198"/>
      <c r="CZ179" s="198"/>
      <c r="DA179" s="198"/>
      <c r="DB179" s="198"/>
      <c r="DC179" s="198"/>
      <c r="DD179" s="198"/>
      <c r="DE179" s="198"/>
      <c r="DF179" s="198"/>
      <c r="DG179" s="198"/>
      <c r="DH179" s="198"/>
      <c r="DI179" s="198"/>
      <c r="DJ179" s="198"/>
      <c r="DK179" s="198"/>
      <c r="DL179" s="198"/>
      <c r="DM179" s="198"/>
      <c r="DN179" s="198"/>
      <c r="DO179" s="198"/>
      <c r="DP179" s="198"/>
      <c r="DQ179" s="198"/>
      <c r="DR179" s="198"/>
      <c r="DS179" s="198"/>
      <c r="DT179" s="198"/>
      <c r="DU179" s="198"/>
      <c r="DV179" s="198"/>
      <c r="DW179" s="198"/>
      <c r="DX179" s="198"/>
      <c r="DY179" s="198"/>
      <c r="DZ179" s="198"/>
      <c r="EA179" s="198"/>
      <c r="EB179" s="198"/>
      <c r="EC179" s="198"/>
      <c r="ED179" s="198"/>
      <c r="EE179" s="198"/>
      <c r="EF179" s="198"/>
      <c r="EG179" s="198"/>
      <c r="EH179" s="198"/>
      <c r="EI179" s="198"/>
      <c r="EJ179" s="198"/>
      <c r="EK179" s="198"/>
      <c r="EL179" s="198"/>
      <c r="EM179" s="198"/>
      <c r="EN179" s="198"/>
      <c r="EO179" s="198"/>
      <c r="EP179" s="198"/>
      <c r="EQ179" s="198"/>
      <c r="ER179" s="198"/>
      <c r="ES179" s="198"/>
      <c r="ET179" s="198"/>
      <c r="EU179" s="198"/>
      <c r="EV179" s="198"/>
      <c r="EW179" s="198"/>
      <c r="EX179" s="198"/>
      <c r="EY179" s="198"/>
      <c r="EZ179" s="198"/>
      <c r="FA179" s="198"/>
      <c r="FB179" s="198"/>
      <c r="FC179" s="198"/>
      <c r="FD179" s="198"/>
      <c r="FE179" s="198"/>
      <c r="FF179" s="198"/>
      <c r="FG179" s="198"/>
      <c r="FH179" s="198"/>
      <c r="FI179" s="198"/>
      <c r="FJ179" s="198"/>
      <c r="FK179" s="198"/>
      <c r="FL179" s="198"/>
      <c r="FM179" s="198"/>
      <c r="FN179" s="198"/>
      <c r="FO179" s="198"/>
      <c r="FP179" s="198"/>
      <c r="FQ179" s="198"/>
      <c r="FR179" s="198"/>
      <c r="FS179" s="198"/>
      <c r="FT179" s="198"/>
      <c r="FU179" s="198"/>
      <c r="FV179" s="198"/>
      <c r="FW179" s="198"/>
      <c r="FX179" s="198"/>
      <c r="FY179" s="198"/>
      <c r="FZ179" s="198"/>
      <c r="GA179" s="198"/>
      <c r="GB179" s="198"/>
      <c r="GC179" s="198"/>
      <c r="GD179" s="198"/>
      <c r="GE179" s="198"/>
      <c r="GF179" s="198"/>
      <c r="GG179" s="198"/>
      <c r="GH179" s="198"/>
      <c r="GI179" s="198"/>
      <c r="GJ179" s="198"/>
      <c r="GK179" s="198"/>
      <c r="GL179" s="198"/>
      <c r="GM179" s="198"/>
      <c r="GN179" s="198"/>
      <c r="GO179" s="198"/>
      <c r="GP179" s="198"/>
      <c r="GQ179" s="198"/>
      <c r="GR179" s="198"/>
      <c r="GS179" s="198"/>
      <c r="GT179" s="198"/>
      <c r="GU179" s="198"/>
      <c r="GV179" s="198"/>
      <c r="GW179" s="198"/>
      <c r="GX179" s="198"/>
      <c r="GY179" s="198"/>
      <c r="GZ179" s="198"/>
      <c r="HA179" s="198"/>
      <c r="HB179" s="198"/>
      <c r="HC179" s="198"/>
      <c r="HD179" s="198"/>
      <c r="HE179" s="198"/>
      <c r="HF179" s="198"/>
      <c r="HG179" s="198"/>
      <c r="HH179" s="198"/>
      <c r="HI179" s="198"/>
      <c r="HJ179" s="198"/>
      <c r="HK179" s="198"/>
      <c r="HL179" s="198"/>
      <c r="HM179" s="198"/>
      <c r="HN179" s="198"/>
    </row>
    <row r="180" s="197" customFormat="1" spans="1:222">
      <c r="A180" s="210"/>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c r="CP180" s="198"/>
      <c r="CQ180" s="198"/>
      <c r="CR180" s="198"/>
      <c r="CS180" s="198"/>
      <c r="CT180" s="198"/>
      <c r="CU180" s="198"/>
      <c r="CV180" s="198"/>
      <c r="CW180" s="198"/>
      <c r="CX180" s="198"/>
      <c r="CY180" s="198"/>
      <c r="CZ180" s="198"/>
      <c r="DA180" s="198"/>
      <c r="DB180" s="198"/>
      <c r="DC180" s="198"/>
      <c r="DD180" s="198"/>
      <c r="DE180" s="198"/>
      <c r="DF180" s="198"/>
      <c r="DG180" s="198"/>
      <c r="DH180" s="198"/>
      <c r="DI180" s="198"/>
      <c r="DJ180" s="198"/>
      <c r="DK180" s="198"/>
      <c r="DL180" s="198"/>
      <c r="DM180" s="198"/>
      <c r="DN180" s="198"/>
      <c r="DO180" s="198"/>
      <c r="DP180" s="198"/>
      <c r="DQ180" s="198"/>
      <c r="DR180" s="198"/>
      <c r="DS180" s="198"/>
      <c r="DT180" s="198"/>
      <c r="DU180" s="198"/>
      <c r="DV180" s="198"/>
      <c r="DW180" s="198"/>
      <c r="DX180" s="198"/>
      <c r="DY180" s="198"/>
      <c r="DZ180" s="198"/>
      <c r="EA180" s="198"/>
      <c r="EB180" s="198"/>
      <c r="EC180" s="198"/>
      <c r="ED180" s="198"/>
      <c r="EE180" s="198"/>
      <c r="EF180" s="198"/>
      <c r="EG180" s="198"/>
      <c r="EH180" s="198"/>
      <c r="EI180" s="198"/>
      <c r="EJ180" s="198"/>
      <c r="EK180" s="198"/>
      <c r="EL180" s="198"/>
      <c r="EM180" s="198"/>
      <c r="EN180" s="198"/>
      <c r="EO180" s="198"/>
      <c r="EP180" s="198"/>
      <c r="EQ180" s="198"/>
      <c r="ER180" s="198"/>
      <c r="ES180" s="198"/>
      <c r="ET180" s="198"/>
      <c r="EU180" s="198"/>
      <c r="EV180" s="198"/>
      <c r="EW180" s="198"/>
      <c r="EX180" s="198"/>
      <c r="EY180" s="198"/>
      <c r="EZ180" s="198"/>
      <c r="FA180" s="198"/>
      <c r="FB180" s="198"/>
      <c r="FC180" s="198"/>
      <c r="FD180" s="198"/>
      <c r="FE180" s="198"/>
      <c r="FF180" s="198"/>
      <c r="FG180" s="198"/>
      <c r="FH180" s="198"/>
      <c r="FI180" s="198"/>
      <c r="FJ180" s="198"/>
      <c r="FK180" s="198"/>
      <c r="FL180" s="198"/>
      <c r="FM180" s="198"/>
      <c r="FN180" s="198"/>
      <c r="FO180" s="198"/>
      <c r="FP180" s="198"/>
      <c r="FQ180" s="198"/>
      <c r="FR180" s="198"/>
      <c r="FS180" s="198"/>
      <c r="FT180" s="198"/>
      <c r="FU180" s="198"/>
      <c r="FV180" s="198"/>
      <c r="FW180" s="198"/>
      <c r="FX180" s="198"/>
      <c r="FY180" s="198"/>
      <c r="FZ180" s="198"/>
      <c r="GA180" s="198"/>
      <c r="GB180" s="198"/>
      <c r="GC180" s="198"/>
      <c r="GD180" s="198"/>
      <c r="GE180" s="198"/>
      <c r="GF180" s="198"/>
      <c r="GG180" s="198"/>
      <c r="GH180" s="198"/>
      <c r="GI180" s="198"/>
      <c r="GJ180" s="198"/>
      <c r="GK180" s="198"/>
      <c r="GL180" s="198"/>
      <c r="GM180" s="198"/>
      <c r="GN180" s="198"/>
      <c r="GO180" s="198"/>
      <c r="GP180" s="198"/>
      <c r="GQ180" s="198"/>
      <c r="GR180" s="198"/>
      <c r="GS180" s="198"/>
      <c r="GT180" s="198"/>
      <c r="GU180" s="198"/>
      <c r="GV180" s="198"/>
      <c r="GW180" s="198"/>
      <c r="GX180" s="198"/>
      <c r="GY180" s="198"/>
      <c r="GZ180" s="198"/>
      <c r="HA180" s="198"/>
      <c r="HB180" s="198"/>
      <c r="HC180" s="198"/>
      <c r="HD180" s="198"/>
      <c r="HE180" s="198"/>
      <c r="HF180" s="198"/>
      <c r="HG180" s="198"/>
      <c r="HH180" s="198"/>
      <c r="HI180" s="198"/>
      <c r="HJ180" s="198"/>
      <c r="HK180" s="198"/>
      <c r="HL180" s="198"/>
      <c r="HM180" s="198"/>
      <c r="HN180" s="198"/>
    </row>
    <row r="181" s="197" customFormat="1" spans="1:222">
      <c r="A181" s="210"/>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198"/>
      <c r="CS181" s="198"/>
      <c r="CT181" s="198"/>
      <c r="CU181" s="198"/>
      <c r="CV181" s="198"/>
      <c r="CW181" s="198"/>
      <c r="CX181" s="198"/>
      <c r="CY181" s="198"/>
      <c r="CZ181" s="198"/>
      <c r="DA181" s="198"/>
      <c r="DB181" s="198"/>
      <c r="DC181" s="198"/>
      <c r="DD181" s="198"/>
      <c r="DE181" s="198"/>
      <c r="DF181" s="198"/>
      <c r="DG181" s="198"/>
      <c r="DH181" s="198"/>
      <c r="DI181" s="198"/>
      <c r="DJ181" s="198"/>
      <c r="DK181" s="198"/>
      <c r="DL181" s="198"/>
      <c r="DM181" s="198"/>
      <c r="DN181" s="198"/>
      <c r="DO181" s="198"/>
      <c r="DP181" s="198"/>
      <c r="DQ181" s="198"/>
      <c r="DR181" s="198"/>
      <c r="DS181" s="198"/>
      <c r="DT181" s="198"/>
      <c r="DU181" s="198"/>
      <c r="DV181" s="198"/>
      <c r="DW181" s="198"/>
      <c r="DX181" s="198"/>
      <c r="DY181" s="198"/>
      <c r="DZ181" s="198"/>
      <c r="EA181" s="198"/>
      <c r="EB181" s="198"/>
      <c r="EC181" s="198"/>
      <c r="ED181" s="198"/>
      <c r="EE181" s="198"/>
      <c r="EF181" s="198"/>
      <c r="EG181" s="198"/>
      <c r="EH181" s="198"/>
      <c r="EI181" s="198"/>
      <c r="EJ181" s="198"/>
      <c r="EK181" s="198"/>
      <c r="EL181" s="198"/>
      <c r="EM181" s="198"/>
      <c r="EN181" s="198"/>
      <c r="EO181" s="198"/>
      <c r="EP181" s="198"/>
      <c r="EQ181" s="198"/>
      <c r="ER181" s="198"/>
      <c r="ES181" s="198"/>
      <c r="ET181" s="198"/>
      <c r="EU181" s="198"/>
      <c r="EV181" s="198"/>
      <c r="EW181" s="198"/>
      <c r="EX181" s="198"/>
      <c r="EY181" s="198"/>
      <c r="EZ181" s="198"/>
      <c r="FA181" s="198"/>
      <c r="FB181" s="198"/>
      <c r="FC181" s="198"/>
      <c r="FD181" s="198"/>
      <c r="FE181" s="198"/>
      <c r="FF181" s="198"/>
      <c r="FG181" s="198"/>
      <c r="FH181" s="198"/>
      <c r="FI181" s="198"/>
      <c r="FJ181" s="198"/>
      <c r="FK181" s="198"/>
      <c r="FL181" s="198"/>
      <c r="FM181" s="198"/>
      <c r="FN181" s="198"/>
      <c r="FO181" s="198"/>
      <c r="FP181" s="198"/>
      <c r="FQ181" s="198"/>
      <c r="FR181" s="198"/>
      <c r="FS181" s="198"/>
      <c r="FT181" s="198"/>
      <c r="FU181" s="198"/>
      <c r="FV181" s="198"/>
      <c r="FW181" s="198"/>
      <c r="FX181" s="198"/>
      <c r="FY181" s="198"/>
      <c r="FZ181" s="198"/>
      <c r="GA181" s="198"/>
      <c r="GB181" s="198"/>
      <c r="GC181" s="198"/>
      <c r="GD181" s="198"/>
      <c r="GE181" s="198"/>
      <c r="GF181" s="198"/>
      <c r="GG181" s="198"/>
      <c r="GH181" s="198"/>
      <c r="GI181" s="198"/>
      <c r="GJ181" s="198"/>
      <c r="GK181" s="198"/>
      <c r="GL181" s="198"/>
      <c r="GM181" s="198"/>
      <c r="GN181" s="198"/>
      <c r="GO181" s="198"/>
      <c r="GP181" s="198"/>
      <c r="GQ181" s="198"/>
      <c r="GR181" s="198"/>
      <c r="GS181" s="198"/>
      <c r="GT181" s="198"/>
      <c r="GU181" s="198"/>
      <c r="GV181" s="198"/>
      <c r="GW181" s="198"/>
      <c r="GX181" s="198"/>
      <c r="GY181" s="198"/>
      <c r="GZ181" s="198"/>
      <c r="HA181" s="198"/>
      <c r="HB181" s="198"/>
      <c r="HC181" s="198"/>
      <c r="HD181" s="198"/>
      <c r="HE181" s="198"/>
      <c r="HF181" s="198"/>
      <c r="HG181" s="198"/>
      <c r="HH181" s="198"/>
      <c r="HI181" s="198"/>
      <c r="HJ181" s="198"/>
      <c r="HK181" s="198"/>
      <c r="HL181" s="198"/>
      <c r="HM181" s="198"/>
      <c r="HN181" s="198"/>
    </row>
    <row r="182" s="197" customFormat="1" spans="1:222">
      <c r="A182" s="210"/>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c r="CP182" s="198"/>
      <c r="CQ182" s="198"/>
      <c r="CR182" s="198"/>
      <c r="CS182" s="198"/>
      <c r="CT182" s="198"/>
      <c r="CU182" s="198"/>
      <c r="CV182" s="198"/>
      <c r="CW182" s="198"/>
      <c r="CX182" s="198"/>
      <c r="CY182" s="198"/>
      <c r="CZ182" s="198"/>
      <c r="DA182" s="198"/>
      <c r="DB182" s="198"/>
      <c r="DC182" s="198"/>
      <c r="DD182" s="198"/>
      <c r="DE182" s="198"/>
      <c r="DF182" s="198"/>
      <c r="DG182" s="198"/>
      <c r="DH182" s="198"/>
      <c r="DI182" s="198"/>
      <c r="DJ182" s="198"/>
      <c r="DK182" s="198"/>
      <c r="DL182" s="198"/>
      <c r="DM182" s="198"/>
      <c r="DN182" s="198"/>
      <c r="DO182" s="198"/>
      <c r="DP182" s="198"/>
      <c r="DQ182" s="198"/>
      <c r="DR182" s="198"/>
      <c r="DS182" s="198"/>
      <c r="DT182" s="198"/>
      <c r="DU182" s="198"/>
      <c r="DV182" s="198"/>
      <c r="DW182" s="198"/>
      <c r="DX182" s="198"/>
      <c r="DY182" s="198"/>
      <c r="DZ182" s="198"/>
      <c r="EA182" s="198"/>
      <c r="EB182" s="198"/>
      <c r="EC182" s="198"/>
      <c r="ED182" s="198"/>
      <c r="EE182" s="198"/>
      <c r="EF182" s="198"/>
      <c r="EG182" s="198"/>
      <c r="EH182" s="198"/>
      <c r="EI182" s="198"/>
      <c r="EJ182" s="198"/>
      <c r="EK182" s="198"/>
      <c r="EL182" s="198"/>
      <c r="EM182" s="198"/>
      <c r="EN182" s="198"/>
      <c r="EO182" s="198"/>
      <c r="EP182" s="198"/>
      <c r="EQ182" s="198"/>
      <c r="ER182" s="198"/>
      <c r="ES182" s="198"/>
      <c r="ET182" s="198"/>
      <c r="EU182" s="198"/>
      <c r="EV182" s="198"/>
      <c r="EW182" s="198"/>
      <c r="EX182" s="198"/>
      <c r="EY182" s="198"/>
      <c r="EZ182" s="198"/>
      <c r="FA182" s="198"/>
      <c r="FB182" s="198"/>
      <c r="FC182" s="198"/>
      <c r="FD182" s="198"/>
      <c r="FE182" s="198"/>
      <c r="FF182" s="198"/>
      <c r="FG182" s="198"/>
      <c r="FH182" s="198"/>
      <c r="FI182" s="198"/>
      <c r="FJ182" s="198"/>
      <c r="FK182" s="198"/>
      <c r="FL182" s="198"/>
      <c r="FM182" s="198"/>
      <c r="FN182" s="198"/>
      <c r="FO182" s="198"/>
      <c r="FP182" s="198"/>
      <c r="FQ182" s="198"/>
      <c r="FR182" s="198"/>
      <c r="FS182" s="198"/>
      <c r="FT182" s="198"/>
      <c r="FU182" s="198"/>
      <c r="FV182" s="198"/>
      <c r="FW182" s="198"/>
      <c r="FX182" s="198"/>
      <c r="FY182" s="198"/>
      <c r="FZ182" s="198"/>
      <c r="GA182" s="198"/>
      <c r="GB182" s="198"/>
      <c r="GC182" s="198"/>
      <c r="GD182" s="198"/>
      <c r="GE182" s="198"/>
      <c r="GF182" s="198"/>
      <c r="GG182" s="198"/>
      <c r="GH182" s="198"/>
      <c r="GI182" s="198"/>
      <c r="GJ182" s="198"/>
      <c r="GK182" s="198"/>
      <c r="GL182" s="198"/>
      <c r="GM182" s="198"/>
      <c r="GN182" s="198"/>
      <c r="GO182" s="198"/>
      <c r="GP182" s="198"/>
      <c r="GQ182" s="198"/>
      <c r="GR182" s="198"/>
      <c r="GS182" s="198"/>
      <c r="GT182" s="198"/>
      <c r="GU182" s="198"/>
      <c r="GV182" s="198"/>
      <c r="GW182" s="198"/>
      <c r="GX182" s="198"/>
      <c r="GY182" s="198"/>
      <c r="GZ182" s="198"/>
      <c r="HA182" s="198"/>
      <c r="HB182" s="198"/>
      <c r="HC182" s="198"/>
      <c r="HD182" s="198"/>
      <c r="HE182" s="198"/>
      <c r="HF182" s="198"/>
      <c r="HG182" s="198"/>
      <c r="HH182" s="198"/>
      <c r="HI182" s="198"/>
      <c r="HJ182" s="198"/>
      <c r="HK182" s="198"/>
      <c r="HL182" s="198"/>
      <c r="HM182" s="198"/>
      <c r="HN182" s="198"/>
    </row>
    <row r="183" s="197" customFormat="1" spans="1:222">
      <c r="A183" s="210"/>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c r="CP183" s="198"/>
      <c r="CQ183" s="198"/>
      <c r="CR183" s="198"/>
      <c r="CS183" s="198"/>
      <c r="CT183" s="198"/>
      <c r="CU183" s="198"/>
      <c r="CV183" s="198"/>
      <c r="CW183" s="198"/>
      <c r="CX183" s="198"/>
      <c r="CY183" s="198"/>
      <c r="CZ183" s="198"/>
      <c r="DA183" s="198"/>
      <c r="DB183" s="198"/>
      <c r="DC183" s="198"/>
      <c r="DD183" s="198"/>
      <c r="DE183" s="198"/>
      <c r="DF183" s="198"/>
      <c r="DG183" s="198"/>
      <c r="DH183" s="198"/>
      <c r="DI183" s="198"/>
      <c r="DJ183" s="198"/>
      <c r="DK183" s="198"/>
      <c r="DL183" s="198"/>
      <c r="DM183" s="198"/>
      <c r="DN183" s="198"/>
      <c r="DO183" s="198"/>
      <c r="DP183" s="198"/>
      <c r="DQ183" s="198"/>
      <c r="DR183" s="198"/>
      <c r="DS183" s="198"/>
      <c r="DT183" s="198"/>
      <c r="DU183" s="198"/>
      <c r="DV183" s="198"/>
      <c r="DW183" s="198"/>
      <c r="DX183" s="198"/>
      <c r="DY183" s="198"/>
      <c r="DZ183" s="198"/>
      <c r="EA183" s="198"/>
      <c r="EB183" s="198"/>
      <c r="EC183" s="198"/>
      <c r="ED183" s="198"/>
      <c r="EE183" s="198"/>
      <c r="EF183" s="198"/>
      <c r="EG183" s="198"/>
      <c r="EH183" s="198"/>
      <c r="EI183" s="198"/>
      <c r="EJ183" s="198"/>
      <c r="EK183" s="198"/>
      <c r="EL183" s="198"/>
      <c r="EM183" s="198"/>
      <c r="EN183" s="198"/>
      <c r="EO183" s="198"/>
      <c r="EP183" s="198"/>
      <c r="EQ183" s="198"/>
      <c r="ER183" s="198"/>
      <c r="ES183" s="198"/>
      <c r="ET183" s="198"/>
      <c r="EU183" s="198"/>
      <c r="EV183" s="198"/>
      <c r="EW183" s="198"/>
      <c r="EX183" s="198"/>
      <c r="EY183" s="198"/>
      <c r="EZ183" s="198"/>
      <c r="FA183" s="198"/>
      <c r="FB183" s="198"/>
      <c r="FC183" s="198"/>
      <c r="FD183" s="198"/>
      <c r="FE183" s="198"/>
      <c r="FF183" s="198"/>
      <c r="FG183" s="198"/>
      <c r="FH183" s="198"/>
      <c r="FI183" s="198"/>
      <c r="FJ183" s="198"/>
      <c r="FK183" s="198"/>
      <c r="FL183" s="198"/>
      <c r="FM183" s="198"/>
      <c r="FN183" s="198"/>
      <c r="FO183" s="198"/>
      <c r="FP183" s="198"/>
      <c r="FQ183" s="198"/>
      <c r="FR183" s="198"/>
      <c r="FS183" s="198"/>
      <c r="FT183" s="198"/>
      <c r="FU183" s="198"/>
      <c r="FV183" s="198"/>
      <c r="FW183" s="198"/>
      <c r="FX183" s="198"/>
      <c r="FY183" s="198"/>
      <c r="FZ183" s="198"/>
      <c r="GA183" s="198"/>
      <c r="GB183" s="198"/>
      <c r="GC183" s="198"/>
      <c r="GD183" s="198"/>
      <c r="GE183" s="198"/>
      <c r="GF183" s="198"/>
      <c r="GG183" s="198"/>
      <c r="GH183" s="198"/>
      <c r="GI183" s="198"/>
      <c r="GJ183" s="198"/>
      <c r="GK183" s="198"/>
      <c r="GL183" s="198"/>
      <c r="GM183" s="198"/>
      <c r="GN183" s="198"/>
      <c r="GO183" s="198"/>
      <c r="GP183" s="198"/>
      <c r="GQ183" s="198"/>
      <c r="GR183" s="198"/>
      <c r="GS183" s="198"/>
      <c r="GT183" s="198"/>
      <c r="GU183" s="198"/>
      <c r="GV183" s="198"/>
      <c r="GW183" s="198"/>
      <c r="GX183" s="198"/>
      <c r="GY183" s="198"/>
      <c r="GZ183" s="198"/>
      <c r="HA183" s="198"/>
      <c r="HB183" s="198"/>
      <c r="HC183" s="198"/>
      <c r="HD183" s="198"/>
      <c r="HE183" s="198"/>
      <c r="HF183" s="198"/>
      <c r="HG183" s="198"/>
      <c r="HH183" s="198"/>
      <c r="HI183" s="198"/>
      <c r="HJ183" s="198"/>
      <c r="HK183" s="198"/>
      <c r="HL183" s="198"/>
      <c r="HM183" s="198"/>
      <c r="HN183" s="198"/>
    </row>
    <row r="184" s="197" customFormat="1" spans="1:222">
      <c r="A184" s="210"/>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c r="CP184" s="198"/>
      <c r="CQ184" s="198"/>
      <c r="CR184" s="198"/>
      <c r="CS184" s="198"/>
      <c r="CT184" s="198"/>
      <c r="CU184" s="198"/>
      <c r="CV184" s="198"/>
      <c r="CW184" s="198"/>
      <c r="CX184" s="198"/>
      <c r="CY184" s="198"/>
      <c r="CZ184" s="198"/>
      <c r="DA184" s="198"/>
      <c r="DB184" s="198"/>
      <c r="DC184" s="198"/>
      <c r="DD184" s="198"/>
      <c r="DE184" s="198"/>
      <c r="DF184" s="198"/>
      <c r="DG184" s="198"/>
      <c r="DH184" s="198"/>
      <c r="DI184" s="198"/>
      <c r="DJ184" s="198"/>
      <c r="DK184" s="198"/>
      <c r="DL184" s="198"/>
      <c r="DM184" s="198"/>
      <c r="DN184" s="198"/>
      <c r="DO184" s="198"/>
      <c r="DP184" s="198"/>
      <c r="DQ184" s="198"/>
      <c r="DR184" s="198"/>
      <c r="DS184" s="198"/>
      <c r="DT184" s="198"/>
      <c r="DU184" s="198"/>
      <c r="DV184" s="198"/>
      <c r="DW184" s="198"/>
      <c r="DX184" s="198"/>
      <c r="DY184" s="198"/>
      <c r="DZ184" s="198"/>
      <c r="EA184" s="198"/>
      <c r="EB184" s="198"/>
      <c r="EC184" s="198"/>
      <c r="ED184" s="198"/>
      <c r="EE184" s="198"/>
      <c r="EF184" s="198"/>
      <c r="EG184" s="198"/>
      <c r="EH184" s="198"/>
      <c r="EI184" s="198"/>
      <c r="EJ184" s="198"/>
      <c r="EK184" s="198"/>
      <c r="EL184" s="198"/>
      <c r="EM184" s="198"/>
      <c r="EN184" s="198"/>
      <c r="EO184" s="198"/>
      <c r="EP184" s="198"/>
      <c r="EQ184" s="198"/>
      <c r="ER184" s="198"/>
      <c r="ES184" s="198"/>
      <c r="ET184" s="198"/>
      <c r="EU184" s="198"/>
      <c r="EV184" s="198"/>
      <c r="EW184" s="198"/>
      <c r="EX184" s="198"/>
      <c r="EY184" s="198"/>
      <c r="EZ184" s="198"/>
      <c r="FA184" s="198"/>
      <c r="FB184" s="198"/>
      <c r="FC184" s="198"/>
      <c r="FD184" s="198"/>
      <c r="FE184" s="198"/>
      <c r="FF184" s="198"/>
      <c r="FG184" s="198"/>
      <c r="FH184" s="198"/>
      <c r="FI184" s="198"/>
      <c r="FJ184" s="198"/>
      <c r="FK184" s="198"/>
      <c r="FL184" s="198"/>
      <c r="FM184" s="198"/>
      <c r="FN184" s="198"/>
      <c r="FO184" s="198"/>
      <c r="FP184" s="198"/>
      <c r="FQ184" s="198"/>
      <c r="FR184" s="198"/>
      <c r="FS184" s="198"/>
      <c r="FT184" s="198"/>
      <c r="FU184" s="198"/>
      <c r="FV184" s="198"/>
      <c r="FW184" s="198"/>
      <c r="FX184" s="198"/>
      <c r="FY184" s="198"/>
      <c r="FZ184" s="198"/>
      <c r="GA184" s="198"/>
      <c r="GB184" s="198"/>
      <c r="GC184" s="198"/>
      <c r="GD184" s="198"/>
      <c r="GE184" s="198"/>
      <c r="GF184" s="198"/>
      <c r="GG184" s="198"/>
      <c r="GH184" s="198"/>
      <c r="GI184" s="198"/>
      <c r="GJ184" s="198"/>
      <c r="GK184" s="198"/>
      <c r="GL184" s="198"/>
      <c r="GM184" s="198"/>
      <c r="GN184" s="198"/>
      <c r="GO184" s="198"/>
      <c r="GP184" s="198"/>
      <c r="GQ184" s="198"/>
      <c r="GR184" s="198"/>
      <c r="GS184" s="198"/>
      <c r="GT184" s="198"/>
      <c r="GU184" s="198"/>
      <c r="GV184" s="198"/>
      <c r="GW184" s="198"/>
      <c r="GX184" s="198"/>
      <c r="GY184" s="198"/>
      <c r="GZ184" s="198"/>
      <c r="HA184" s="198"/>
      <c r="HB184" s="198"/>
      <c r="HC184" s="198"/>
      <c r="HD184" s="198"/>
      <c r="HE184" s="198"/>
      <c r="HF184" s="198"/>
      <c r="HG184" s="198"/>
      <c r="HH184" s="198"/>
      <c r="HI184" s="198"/>
      <c r="HJ184" s="198"/>
      <c r="HK184" s="198"/>
      <c r="HL184" s="198"/>
      <c r="HM184" s="198"/>
      <c r="HN184" s="198"/>
    </row>
    <row r="185" s="197" customFormat="1" spans="1:222">
      <c r="A185" s="210"/>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c r="CW185" s="198"/>
      <c r="CX185" s="198"/>
      <c r="CY185" s="198"/>
      <c r="CZ185" s="198"/>
      <c r="DA185" s="198"/>
      <c r="DB185" s="198"/>
      <c r="DC185" s="198"/>
      <c r="DD185" s="198"/>
      <c r="DE185" s="198"/>
      <c r="DF185" s="198"/>
      <c r="DG185" s="198"/>
      <c r="DH185" s="198"/>
      <c r="DI185" s="198"/>
      <c r="DJ185" s="198"/>
      <c r="DK185" s="198"/>
      <c r="DL185" s="198"/>
      <c r="DM185" s="198"/>
      <c r="DN185" s="198"/>
      <c r="DO185" s="198"/>
      <c r="DP185" s="198"/>
      <c r="DQ185" s="198"/>
      <c r="DR185" s="198"/>
      <c r="DS185" s="198"/>
      <c r="DT185" s="198"/>
      <c r="DU185" s="198"/>
      <c r="DV185" s="198"/>
      <c r="DW185" s="198"/>
      <c r="DX185" s="198"/>
      <c r="DY185" s="198"/>
      <c r="DZ185" s="198"/>
      <c r="EA185" s="198"/>
      <c r="EB185" s="198"/>
      <c r="EC185" s="198"/>
      <c r="ED185" s="198"/>
      <c r="EE185" s="198"/>
      <c r="EF185" s="198"/>
      <c r="EG185" s="198"/>
      <c r="EH185" s="198"/>
      <c r="EI185" s="198"/>
      <c r="EJ185" s="198"/>
      <c r="EK185" s="198"/>
      <c r="EL185" s="198"/>
      <c r="EM185" s="198"/>
      <c r="EN185" s="198"/>
      <c r="EO185" s="198"/>
      <c r="EP185" s="198"/>
      <c r="EQ185" s="198"/>
      <c r="ER185" s="198"/>
      <c r="ES185" s="198"/>
      <c r="ET185" s="198"/>
      <c r="EU185" s="198"/>
      <c r="EV185" s="198"/>
      <c r="EW185" s="198"/>
      <c r="EX185" s="198"/>
      <c r="EY185" s="198"/>
      <c r="EZ185" s="198"/>
      <c r="FA185" s="198"/>
      <c r="FB185" s="198"/>
      <c r="FC185" s="198"/>
      <c r="FD185" s="198"/>
      <c r="FE185" s="198"/>
      <c r="FF185" s="198"/>
      <c r="FG185" s="198"/>
      <c r="FH185" s="198"/>
      <c r="FI185" s="198"/>
      <c r="FJ185" s="198"/>
      <c r="FK185" s="198"/>
      <c r="FL185" s="198"/>
      <c r="FM185" s="198"/>
      <c r="FN185" s="198"/>
      <c r="FO185" s="198"/>
      <c r="FP185" s="198"/>
      <c r="FQ185" s="198"/>
      <c r="FR185" s="198"/>
      <c r="FS185" s="198"/>
      <c r="FT185" s="198"/>
      <c r="FU185" s="198"/>
      <c r="FV185" s="198"/>
      <c r="FW185" s="198"/>
      <c r="FX185" s="198"/>
      <c r="FY185" s="198"/>
      <c r="FZ185" s="198"/>
      <c r="GA185" s="198"/>
      <c r="GB185" s="198"/>
      <c r="GC185" s="198"/>
      <c r="GD185" s="198"/>
      <c r="GE185" s="198"/>
      <c r="GF185" s="198"/>
      <c r="GG185" s="198"/>
      <c r="GH185" s="198"/>
      <c r="GI185" s="198"/>
      <c r="GJ185" s="198"/>
      <c r="GK185" s="198"/>
      <c r="GL185" s="198"/>
      <c r="GM185" s="198"/>
      <c r="GN185" s="198"/>
      <c r="GO185" s="198"/>
      <c r="GP185" s="198"/>
      <c r="GQ185" s="198"/>
      <c r="GR185" s="198"/>
      <c r="GS185" s="198"/>
      <c r="GT185" s="198"/>
      <c r="GU185" s="198"/>
      <c r="GV185" s="198"/>
      <c r="GW185" s="198"/>
      <c r="GX185" s="198"/>
      <c r="GY185" s="198"/>
      <c r="GZ185" s="198"/>
      <c r="HA185" s="198"/>
      <c r="HB185" s="198"/>
      <c r="HC185" s="198"/>
      <c r="HD185" s="198"/>
      <c r="HE185" s="198"/>
      <c r="HF185" s="198"/>
      <c r="HG185" s="198"/>
      <c r="HH185" s="198"/>
      <c r="HI185" s="198"/>
      <c r="HJ185" s="198"/>
      <c r="HK185" s="198"/>
      <c r="HL185" s="198"/>
      <c r="HM185" s="198"/>
      <c r="HN185" s="198"/>
    </row>
    <row r="186" s="197" customFormat="1" spans="1:222">
      <c r="A186" s="210"/>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198"/>
      <c r="DB186" s="198"/>
      <c r="DC186" s="198"/>
      <c r="DD186" s="198"/>
      <c r="DE186" s="198"/>
      <c r="DF186" s="198"/>
      <c r="DG186" s="198"/>
      <c r="DH186" s="198"/>
      <c r="DI186" s="198"/>
      <c r="DJ186" s="198"/>
      <c r="DK186" s="198"/>
      <c r="DL186" s="198"/>
      <c r="DM186" s="198"/>
      <c r="DN186" s="198"/>
      <c r="DO186" s="198"/>
      <c r="DP186" s="198"/>
      <c r="DQ186" s="198"/>
      <c r="DR186" s="198"/>
      <c r="DS186" s="198"/>
      <c r="DT186" s="198"/>
      <c r="DU186" s="198"/>
      <c r="DV186" s="198"/>
      <c r="DW186" s="198"/>
      <c r="DX186" s="198"/>
      <c r="DY186" s="198"/>
      <c r="DZ186" s="198"/>
      <c r="EA186" s="198"/>
      <c r="EB186" s="198"/>
      <c r="EC186" s="198"/>
      <c r="ED186" s="198"/>
      <c r="EE186" s="198"/>
      <c r="EF186" s="198"/>
      <c r="EG186" s="198"/>
      <c r="EH186" s="198"/>
      <c r="EI186" s="198"/>
      <c r="EJ186" s="198"/>
      <c r="EK186" s="198"/>
      <c r="EL186" s="198"/>
      <c r="EM186" s="198"/>
      <c r="EN186" s="198"/>
      <c r="EO186" s="198"/>
      <c r="EP186" s="198"/>
      <c r="EQ186" s="198"/>
      <c r="ER186" s="198"/>
      <c r="ES186" s="198"/>
      <c r="ET186" s="198"/>
      <c r="EU186" s="198"/>
      <c r="EV186" s="198"/>
      <c r="EW186" s="198"/>
      <c r="EX186" s="198"/>
      <c r="EY186" s="198"/>
      <c r="EZ186" s="198"/>
      <c r="FA186" s="198"/>
      <c r="FB186" s="198"/>
      <c r="FC186" s="198"/>
      <c r="FD186" s="198"/>
      <c r="FE186" s="198"/>
      <c r="FF186" s="198"/>
      <c r="FG186" s="198"/>
      <c r="FH186" s="198"/>
      <c r="FI186" s="198"/>
      <c r="FJ186" s="198"/>
      <c r="FK186" s="198"/>
      <c r="FL186" s="198"/>
      <c r="FM186" s="198"/>
      <c r="FN186" s="198"/>
      <c r="FO186" s="198"/>
      <c r="FP186" s="198"/>
      <c r="FQ186" s="198"/>
      <c r="FR186" s="198"/>
      <c r="FS186" s="198"/>
      <c r="FT186" s="198"/>
      <c r="FU186" s="198"/>
      <c r="FV186" s="198"/>
      <c r="FW186" s="198"/>
      <c r="FX186" s="198"/>
      <c r="FY186" s="198"/>
      <c r="FZ186" s="198"/>
      <c r="GA186" s="198"/>
      <c r="GB186" s="198"/>
      <c r="GC186" s="198"/>
      <c r="GD186" s="198"/>
      <c r="GE186" s="198"/>
      <c r="GF186" s="198"/>
      <c r="GG186" s="198"/>
      <c r="GH186" s="198"/>
      <c r="GI186" s="198"/>
      <c r="GJ186" s="198"/>
      <c r="GK186" s="198"/>
      <c r="GL186" s="198"/>
      <c r="GM186" s="198"/>
      <c r="GN186" s="198"/>
      <c r="GO186" s="198"/>
      <c r="GP186" s="198"/>
      <c r="GQ186" s="198"/>
      <c r="GR186" s="198"/>
      <c r="GS186" s="198"/>
      <c r="GT186" s="198"/>
      <c r="GU186" s="198"/>
      <c r="GV186" s="198"/>
      <c r="GW186" s="198"/>
      <c r="GX186" s="198"/>
      <c r="GY186" s="198"/>
      <c r="GZ186" s="198"/>
      <c r="HA186" s="198"/>
      <c r="HB186" s="198"/>
      <c r="HC186" s="198"/>
      <c r="HD186" s="198"/>
      <c r="HE186" s="198"/>
      <c r="HF186" s="198"/>
      <c r="HG186" s="198"/>
      <c r="HH186" s="198"/>
      <c r="HI186" s="198"/>
      <c r="HJ186" s="198"/>
      <c r="HK186" s="198"/>
      <c r="HL186" s="198"/>
      <c r="HM186" s="198"/>
      <c r="HN186" s="198"/>
    </row>
    <row r="187" s="197" customFormat="1" spans="1:222">
      <c r="A187" s="210"/>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198"/>
      <c r="DH187" s="198"/>
      <c r="DI187" s="198"/>
      <c r="DJ187" s="198"/>
      <c r="DK187" s="198"/>
      <c r="DL187" s="198"/>
      <c r="DM187" s="198"/>
      <c r="DN187" s="198"/>
      <c r="DO187" s="198"/>
      <c r="DP187" s="198"/>
      <c r="DQ187" s="198"/>
      <c r="DR187" s="198"/>
      <c r="DS187" s="198"/>
      <c r="DT187" s="198"/>
      <c r="DU187" s="198"/>
      <c r="DV187" s="198"/>
      <c r="DW187" s="198"/>
      <c r="DX187" s="198"/>
      <c r="DY187" s="198"/>
      <c r="DZ187" s="198"/>
      <c r="EA187" s="198"/>
      <c r="EB187" s="198"/>
      <c r="EC187" s="198"/>
      <c r="ED187" s="198"/>
      <c r="EE187" s="198"/>
      <c r="EF187" s="198"/>
      <c r="EG187" s="198"/>
      <c r="EH187" s="198"/>
      <c r="EI187" s="198"/>
      <c r="EJ187" s="198"/>
      <c r="EK187" s="198"/>
      <c r="EL187" s="198"/>
      <c r="EM187" s="198"/>
      <c r="EN187" s="198"/>
      <c r="EO187" s="198"/>
      <c r="EP187" s="198"/>
      <c r="EQ187" s="198"/>
      <c r="ER187" s="198"/>
      <c r="ES187" s="198"/>
      <c r="ET187" s="198"/>
      <c r="EU187" s="198"/>
      <c r="EV187" s="198"/>
      <c r="EW187" s="198"/>
      <c r="EX187" s="198"/>
      <c r="EY187" s="198"/>
      <c r="EZ187" s="198"/>
      <c r="FA187" s="198"/>
      <c r="FB187" s="198"/>
      <c r="FC187" s="198"/>
      <c r="FD187" s="198"/>
      <c r="FE187" s="198"/>
      <c r="FF187" s="198"/>
      <c r="FG187" s="198"/>
      <c r="FH187" s="198"/>
      <c r="FI187" s="198"/>
      <c r="FJ187" s="198"/>
      <c r="FK187" s="198"/>
      <c r="FL187" s="198"/>
      <c r="FM187" s="198"/>
      <c r="FN187" s="198"/>
      <c r="FO187" s="198"/>
      <c r="FP187" s="198"/>
      <c r="FQ187" s="198"/>
      <c r="FR187" s="198"/>
      <c r="FS187" s="198"/>
      <c r="FT187" s="198"/>
      <c r="FU187" s="198"/>
      <c r="FV187" s="198"/>
      <c r="FW187" s="198"/>
      <c r="FX187" s="198"/>
      <c r="FY187" s="198"/>
      <c r="FZ187" s="198"/>
      <c r="GA187" s="198"/>
      <c r="GB187" s="198"/>
      <c r="GC187" s="198"/>
      <c r="GD187" s="198"/>
      <c r="GE187" s="198"/>
      <c r="GF187" s="198"/>
      <c r="GG187" s="198"/>
      <c r="GH187" s="198"/>
      <c r="GI187" s="198"/>
      <c r="GJ187" s="198"/>
      <c r="GK187" s="198"/>
      <c r="GL187" s="198"/>
      <c r="GM187" s="198"/>
      <c r="GN187" s="198"/>
      <c r="GO187" s="198"/>
      <c r="GP187" s="198"/>
      <c r="GQ187" s="198"/>
      <c r="GR187" s="198"/>
      <c r="GS187" s="198"/>
      <c r="GT187" s="198"/>
      <c r="GU187" s="198"/>
      <c r="GV187" s="198"/>
      <c r="GW187" s="198"/>
      <c r="GX187" s="198"/>
      <c r="GY187" s="198"/>
      <c r="GZ187" s="198"/>
      <c r="HA187" s="198"/>
      <c r="HB187" s="198"/>
      <c r="HC187" s="198"/>
      <c r="HD187" s="198"/>
      <c r="HE187" s="198"/>
      <c r="HF187" s="198"/>
      <c r="HG187" s="198"/>
      <c r="HH187" s="198"/>
      <c r="HI187" s="198"/>
      <c r="HJ187" s="198"/>
      <c r="HK187" s="198"/>
      <c r="HL187" s="198"/>
      <c r="HM187" s="198"/>
      <c r="HN187" s="198"/>
    </row>
    <row r="188" s="197" customFormat="1" spans="1:222">
      <c r="A188" s="210"/>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c r="CP188" s="198"/>
      <c r="CQ188" s="198"/>
      <c r="CR188" s="198"/>
      <c r="CS188" s="198"/>
      <c r="CT188" s="198"/>
      <c r="CU188" s="198"/>
      <c r="CV188" s="198"/>
      <c r="CW188" s="198"/>
      <c r="CX188" s="198"/>
      <c r="CY188" s="198"/>
      <c r="CZ188" s="198"/>
      <c r="DA188" s="198"/>
      <c r="DB188" s="198"/>
      <c r="DC188" s="198"/>
      <c r="DD188" s="198"/>
      <c r="DE188" s="198"/>
      <c r="DF188" s="198"/>
      <c r="DG188" s="198"/>
      <c r="DH188" s="198"/>
      <c r="DI188" s="198"/>
      <c r="DJ188" s="198"/>
      <c r="DK188" s="198"/>
      <c r="DL188" s="198"/>
      <c r="DM188" s="198"/>
      <c r="DN188" s="198"/>
      <c r="DO188" s="198"/>
      <c r="DP188" s="198"/>
      <c r="DQ188" s="198"/>
      <c r="DR188" s="198"/>
      <c r="DS188" s="198"/>
      <c r="DT188" s="198"/>
      <c r="DU188" s="198"/>
      <c r="DV188" s="198"/>
      <c r="DW188" s="198"/>
      <c r="DX188" s="198"/>
      <c r="DY188" s="198"/>
      <c r="DZ188" s="198"/>
      <c r="EA188" s="198"/>
      <c r="EB188" s="198"/>
      <c r="EC188" s="198"/>
      <c r="ED188" s="198"/>
      <c r="EE188" s="198"/>
      <c r="EF188" s="198"/>
      <c r="EG188" s="198"/>
      <c r="EH188" s="198"/>
      <c r="EI188" s="198"/>
      <c r="EJ188" s="198"/>
      <c r="EK188" s="198"/>
      <c r="EL188" s="198"/>
      <c r="EM188" s="198"/>
      <c r="EN188" s="198"/>
      <c r="EO188" s="198"/>
      <c r="EP188" s="198"/>
      <c r="EQ188" s="198"/>
      <c r="ER188" s="198"/>
      <c r="ES188" s="198"/>
      <c r="ET188" s="198"/>
      <c r="EU188" s="198"/>
      <c r="EV188" s="198"/>
      <c r="EW188" s="198"/>
      <c r="EX188" s="198"/>
      <c r="EY188" s="198"/>
      <c r="EZ188" s="198"/>
      <c r="FA188" s="198"/>
      <c r="FB188" s="198"/>
      <c r="FC188" s="198"/>
      <c r="FD188" s="198"/>
      <c r="FE188" s="198"/>
      <c r="FF188" s="198"/>
      <c r="FG188" s="198"/>
      <c r="FH188" s="198"/>
      <c r="FI188" s="198"/>
      <c r="FJ188" s="198"/>
      <c r="FK188" s="198"/>
      <c r="FL188" s="198"/>
      <c r="FM188" s="198"/>
      <c r="FN188" s="198"/>
      <c r="FO188" s="198"/>
      <c r="FP188" s="198"/>
      <c r="FQ188" s="198"/>
      <c r="FR188" s="198"/>
      <c r="FS188" s="198"/>
      <c r="FT188" s="198"/>
      <c r="FU188" s="198"/>
      <c r="FV188" s="198"/>
      <c r="FW188" s="198"/>
      <c r="FX188" s="198"/>
      <c r="FY188" s="198"/>
      <c r="FZ188" s="198"/>
      <c r="GA188" s="198"/>
      <c r="GB188" s="198"/>
      <c r="GC188" s="198"/>
      <c r="GD188" s="198"/>
      <c r="GE188" s="198"/>
      <c r="GF188" s="198"/>
      <c r="GG188" s="198"/>
      <c r="GH188" s="198"/>
      <c r="GI188" s="198"/>
      <c r="GJ188" s="198"/>
      <c r="GK188" s="198"/>
      <c r="GL188" s="198"/>
      <c r="GM188" s="198"/>
      <c r="GN188" s="198"/>
      <c r="GO188" s="198"/>
      <c r="GP188" s="198"/>
      <c r="GQ188" s="198"/>
      <c r="GR188" s="198"/>
      <c r="GS188" s="198"/>
      <c r="GT188" s="198"/>
      <c r="GU188" s="198"/>
      <c r="GV188" s="198"/>
      <c r="GW188" s="198"/>
      <c r="GX188" s="198"/>
      <c r="GY188" s="198"/>
      <c r="GZ188" s="198"/>
      <c r="HA188" s="198"/>
      <c r="HB188" s="198"/>
      <c r="HC188" s="198"/>
      <c r="HD188" s="198"/>
      <c r="HE188" s="198"/>
      <c r="HF188" s="198"/>
      <c r="HG188" s="198"/>
      <c r="HH188" s="198"/>
      <c r="HI188" s="198"/>
      <c r="HJ188" s="198"/>
      <c r="HK188" s="198"/>
      <c r="HL188" s="198"/>
      <c r="HM188" s="198"/>
      <c r="HN188" s="198"/>
    </row>
    <row r="189" s="197" customFormat="1" spans="1:222">
      <c r="A189" s="210"/>
      <c r="AE189" s="198"/>
      <c r="AF189" s="198"/>
      <c r="AG189" s="198"/>
      <c r="AH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c r="BU189" s="198"/>
      <c r="BV189" s="198"/>
      <c r="BW189" s="198"/>
      <c r="BX189" s="198"/>
      <c r="BY189" s="198"/>
      <c r="BZ189" s="198"/>
      <c r="CA189" s="198"/>
      <c r="CB189" s="198"/>
      <c r="CC189" s="198"/>
      <c r="CD189" s="198"/>
      <c r="CE189" s="198"/>
      <c r="CF189" s="198"/>
      <c r="CG189" s="198"/>
      <c r="CH189" s="198"/>
      <c r="CI189" s="198"/>
      <c r="CJ189" s="198"/>
      <c r="CK189" s="198"/>
      <c r="CL189" s="198"/>
      <c r="CM189" s="198"/>
      <c r="CN189" s="198"/>
      <c r="CO189" s="198"/>
      <c r="CP189" s="198"/>
      <c r="CQ189" s="198"/>
      <c r="CR189" s="198"/>
      <c r="CS189" s="198"/>
      <c r="CT189" s="198"/>
      <c r="CU189" s="198"/>
      <c r="CV189" s="198"/>
      <c r="CW189" s="198"/>
      <c r="CX189" s="198"/>
      <c r="CY189" s="198"/>
      <c r="CZ189" s="198"/>
      <c r="DA189" s="198"/>
      <c r="DB189" s="198"/>
      <c r="DC189" s="198"/>
      <c r="DD189" s="198"/>
      <c r="DE189" s="198"/>
      <c r="DF189" s="198"/>
      <c r="DG189" s="198"/>
      <c r="DH189" s="198"/>
      <c r="DI189" s="198"/>
      <c r="DJ189" s="198"/>
      <c r="DK189" s="198"/>
      <c r="DL189" s="198"/>
      <c r="DM189" s="198"/>
      <c r="DN189" s="198"/>
      <c r="DO189" s="198"/>
      <c r="DP189" s="198"/>
      <c r="DQ189" s="198"/>
      <c r="DR189" s="198"/>
      <c r="DS189" s="198"/>
      <c r="DT189" s="198"/>
      <c r="DU189" s="198"/>
      <c r="DV189" s="198"/>
      <c r="DW189" s="198"/>
      <c r="DX189" s="198"/>
      <c r="DY189" s="198"/>
      <c r="DZ189" s="198"/>
      <c r="EA189" s="198"/>
      <c r="EB189" s="198"/>
      <c r="EC189" s="198"/>
      <c r="ED189" s="198"/>
      <c r="EE189" s="198"/>
      <c r="EF189" s="198"/>
      <c r="EG189" s="198"/>
      <c r="EH189" s="198"/>
      <c r="EI189" s="198"/>
      <c r="EJ189" s="198"/>
      <c r="EK189" s="198"/>
      <c r="EL189" s="198"/>
      <c r="EM189" s="198"/>
      <c r="EN189" s="198"/>
      <c r="EO189" s="198"/>
      <c r="EP189" s="198"/>
      <c r="EQ189" s="198"/>
      <c r="ER189" s="198"/>
      <c r="ES189" s="198"/>
      <c r="ET189" s="198"/>
      <c r="EU189" s="198"/>
      <c r="EV189" s="198"/>
      <c r="EW189" s="198"/>
      <c r="EX189" s="198"/>
      <c r="EY189" s="198"/>
      <c r="EZ189" s="198"/>
      <c r="FA189" s="198"/>
      <c r="FB189" s="198"/>
      <c r="FC189" s="198"/>
      <c r="FD189" s="198"/>
      <c r="FE189" s="198"/>
      <c r="FF189" s="198"/>
      <c r="FG189" s="198"/>
      <c r="FH189" s="198"/>
      <c r="FI189" s="198"/>
      <c r="FJ189" s="198"/>
      <c r="FK189" s="198"/>
      <c r="FL189" s="198"/>
      <c r="FM189" s="198"/>
      <c r="FN189" s="198"/>
      <c r="FO189" s="198"/>
      <c r="FP189" s="198"/>
      <c r="FQ189" s="198"/>
      <c r="FR189" s="198"/>
      <c r="FS189" s="198"/>
      <c r="FT189" s="198"/>
      <c r="FU189" s="198"/>
      <c r="FV189" s="198"/>
      <c r="FW189" s="198"/>
      <c r="FX189" s="198"/>
      <c r="FY189" s="198"/>
      <c r="FZ189" s="198"/>
      <c r="GA189" s="198"/>
      <c r="GB189" s="198"/>
      <c r="GC189" s="198"/>
      <c r="GD189" s="198"/>
      <c r="GE189" s="198"/>
      <c r="GF189" s="198"/>
      <c r="GG189" s="198"/>
      <c r="GH189" s="198"/>
      <c r="GI189" s="198"/>
      <c r="GJ189" s="198"/>
      <c r="GK189" s="198"/>
      <c r="GL189" s="198"/>
      <c r="GM189" s="198"/>
      <c r="GN189" s="198"/>
      <c r="GO189" s="198"/>
      <c r="GP189" s="198"/>
      <c r="GQ189" s="198"/>
      <c r="GR189" s="198"/>
      <c r="GS189" s="198"/>
      <c r="GT189" s="198"/>
      <c r="GU189" s="198"/>
      <c r="GV189" s="198"/>
      <c r="GW189" s="198"/>
      <c r="GX189" s="198"/>
      <c r="GY189" s="198"/>
      <c r="GZ189" s="198"/>
      <c r="HA189" s="198"/>
      <c r="HB189" s="198"/>
      <c r="HC189" s="198"/>
      <c r="HD189" s="198"/>
      <c r="HE189" s="198"/>
      <c r="HF189" s="198"/>
      <c r="HG189" s="198"/>
      <c r="HH189" s="198"/>
      <c r="HI189" s="198"/>
      <c r="HJ189" s="198"/>
      <c r="HK189" s="198"/>
      <c r="HL189" s="198"/>
      <c r="HM189" s="198"/>
      <c r="HN189" s="198"/>
    </row>
    <row r="190" s="197" customFormat="1" spans="1:222">
      <c r="A190" s="210"/>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c r="BU190" s="198"/>
      <c r="BV190" s="198"/>
      <c r="BW190" s="198"/>
      <c r="BX190" s="198"/>
      <c r="BY190" s="198"/>
      <c r="BZ190" s="198"/>
      <c r="CA190" s="198"/>
      <c r="CB190" s="198"/>
      <c r="CC190" s="198"/>
      <c r="CD190" s="198"/>
      <c r="CE190" s="198"/>
      <c r="CF190" s="198"/>
      <c r="CG190" s="198"/>
      <c r="CH190" s="198"/>
      <c r="CI190" s="198"/>
      <c r="CJ190" s="198"/>
      <c r="CK190" s="198"/>
      <c r="CL190" s="198"/>
      <c r="CM190" s="198"/>
      <c r="CN190" s="198"/>
      <c r="CO190" s="198"/>
      <c r="CP190" s="198"/>
      <c r="CQ190" s="198"/>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DZ190" s="198"/>
      <c r="EA190" s="198"/>
      <c r="EB190" s="198"/>
      <c r="EC190" s="198"/>
      <c r="ED190" s="198"/>
      <c r="EE190" s="198"/>
      <c r="EF190" s="198"/>
      <c r="EG190" s="198"/>
      <c r="EH190" s="198"/>
      <c r="EI190" s="198"/>
      <c r="EJ190" s="198"/>
      <c r="EK190" s="198"/>
      <c r="EL190" s="198"/>
      <c r="EM190" s="198"/>
      <c r="EN190" s="198"/>
      <c r="EO190" s="198"/>
      <c r="EP190" s="198"/>
      <c r="EQ190" s="198"/>
      <c r="ER190" s="198"/>
      <c r="ES190" s="198"/>
      <c r="ET190" s="198"/>
      <c r="EU190" s="198"/>
      <c r="EV190" s="198"/>
      <c r="EW190" s="198"/>
      <c r="EX190" s="198"/>
      <c r="EY190" s="198"/>
      <c r="EZ190" s="198"/>
      <c r="FA190" s="198"/>
      <c r="FB190" s="198"/>
      <c r="FC190" s="198"/>
      <c r="FD190" s="198"/>
      <c r="FE190" s="198"/>
      <c r="FF190" s="198"/>
      <c r="FG190" s="198"/>
      <c r="FH190" s="198"/>
      <c r="FI190" s="198"/>
      <c r="FJ190" s="198"/>
      <c r="FK190" s="198"/>
      <c r="FL190" s="198"/>
      <c r="FM190" s="198"/>
      <c r="FN190" s="198"/>
      <c r="FO190" s="198"/>
      <c r="FP190" s="198"/>
      <c r="FQ190" s="198"/>
      <c r="FR190" s="198"/>
      <c r="FS190" s="198"/>
      <c r="FT190" s="198"/>
      <c r="FU190" s="198"/>
      <c r="FV190" s="198"/>
      <c r="FW190" s="198"/>
      <c r="FX190" s="198"/>
      <c r="FY190" s="198"/>
      <c r="FZ190" s="198"/>
      <c r="GA190" s="198"/>
      <c r="GB190" s="198"/>
      <c r="GC190" s="198"/>
      <c r="GD190" s="198"/>
      <c r="GE190" s="198"/>
      <c r="GF190" s="198"/>
      <c r="GG190" s="198"/>
      <c r="GH190" s="198"/>
      <c r="GI190" s="198"/>
      <c r="GJ190" s="198"/>
      <c r="GK190" s="198"/>
      <c r="GL190" s="198"/>
      <c r="GM190" s="198"/>
      <c r="GN190" s="198"/>
      <c r="GO190" s="198"/>
      <c r="GP190" s="198"/>
      <c r="GQ190" s="198"/>
      <c r="GR190" s="198"/>
      <c r="GS190" s="198"/>
      <c r="GT190" s="198"/>
      <c r="GU190" s="198"/>
      <c r="GV190" s="198"/>
      <c r="GW190" s="198"/>
      <c r="GX190" s="198"/>
      <c r="GY190" s="198"/>
      <c r="GZ190" s="198"/>
      <c r="HA190" s="198"/>
      <c r="HB190" s="198"/>
      <c r="HC190" s="198"/>
      <c r="HD190" s="198"/>
      <c r="HE190" s="198"/>
      <c r="HF190" s="198"/>
      <c r="HG190" s="198"/>
      <c r="HH190" s="198"/>
      <c r="HI190" s="198"/>
      <c r="HJ190" s="198"/>
      <c r="HK190" s="198"/>
      <c r="HL190" s="198"/>
      <c r="HM190" s="198"/>
      <c r="HN190" s="198"/>
    </row>
    <row r="191" s="197" customFormat="1" spans="1:222">
      <c r="A191" s="210"/>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c r="CP191" s="198"/>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DZ191" s="198"/>
      <c r="EA191" s="198"/>
      <c r="EB191" s="198"/>
      <c r="EC191" s="198"/>
      <c r="ED191" s="198"/>
      <c r="EE191" s="198"/>
      <c r="EF191" s="198"/>
      <c r="EG191" s="198"/>
      <c r="EH191" s="198"/>
      <c r="EI191" s="198"/>
      <c r="EJ191" s="198"/>
      <c r="EK191" s="198"/>
      <c r="EL191" s="198"/>
      <c r="EM191" s="198"/>
      <c r="EN191" s="198"/>
      <c r="EO191" s="198"/>
      <c r="EP191" s="198"/>
      <c r="EQ191" s="198"/>
      <c r="ER191" s="198"/>
      <c r="ES191" s="198"/>
      <c r="ET191" s="198"/>
      <c r="EU191" s="198"/>
      <c r="EV191" s="198"/>
      <c r="EW191" s="198"/>
      <c r="EX191" s="198"/>
      <c r="EY191" s="198"/>
      <c r="EZ191" s="198"/>
      <c r="FA191" s="198"/>
      <c r="FB191" s="198"/>
      <c r="FC191" s="198"/>
      <c r="FD191" s="198"/>
      <c r="FE191" s="198"/>
      <c r="FF191" s="198"/>
      <c r="FG191" s="198"/>
      <c r="FH191" s="198"/>
      <c r="FI191" s="198"/>
      <c r="FJ191" s="198"/>
      <c r="FK191" s="198"/>
      <c r="FL191" s="198"/>
      <c r="FM191" s="198"/>
      <c r="FN191" s="198"/>
      <c r="FO191" s="198"/>
      <c r="FP191" s="198"/>
      <c r="FQ191" s="198"/>
      <c r="FR191" s="198"/>
      <c r="FS191" s="198"/>
      <c r="FT191" s="198"/>
      <c r="FU191" s="198"/>
      <c r="FV191" s="198"/>
      <c r="FW191" s="198"/>
      <c r="FX191" s="198"/>
      <c r="FY191" s="198"/>
      <c r="FZ191" s="198"/>
      <c r="GA191" s="198"/>
      <c r="GB191" s="198"/>
      <c r="GC191" s="198"/>
      <c r="GD191" s="198"/>
      <c r="GE191" s="198"/>
      <c r="GF191" s="198"/>
      <c r="GG191" s="198"/>
      <c r="GH191" s="198"/>
      <c r="GI191" s="198"/>
      <c r="GJ191" s="198"/>
      <c r="GK191" s="198"/>
      <c r="GL191" s="198"/>
      <c r="GM191" s="198"/>
      <c r="GN191" s="198"/>
      <c r="GO191" s="198"/>
      <c r="GP191" s="198"/>
      <c r="GQ191" s="198"/>
      <c r="GR191" s="198"/>
      <c r="GS191" s="198"/>
      <c r="GT191" s="198"/>
      <c r="GU191" s="198"/>
      <c r="GV191" s="198"/>
      <c r="GW191" s="198"/>
      <c r="GX191" s="198"/>
      <c r="GY191" s="198"/>
      <c r="GZ191" s="198"/>
      <c r="HA191" s="198"/>
      <c r="HB191" s="198"/>
      <c r="HC191" s="198"/>
      <c r="HD191" s="198"/>
      <c r="HE191" s="198"/>
      <c r="HF191" s="198"/>
      <c r="HG191" s="198"/>
      <c r="HH191" s="198"/>
      <c r="HI191" s="198"/>
      <c r="HJ191" s="198"/>
      <c r="HK191" s="198"/>
      <c r="HL191" s="198"/>
      <c r="HM191" s="198"/>
      <c r="HN191" s="198"/>
    </row>
    <row r="192" s="197" customFormat="1" spans="1:222">
      <c r="A192" s="210"/>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DZ192" s="198"/>
      <c r="EA192" s="198"/>
      <c r="EB192" s="198"/>
      <c r="EC192" s="198"/>
      <c r="ED192" s="198"/>
      <c r="EE192" s="198"/>
      <c r="EF192" s="198"/>
      <c r="EG192" s="198"/>
      <c r="EH192" s="198"/>
      <c r="EI192" s="198"/>
      <c r="EJ192" s="198"/>
      <c r="EK192" s="198"/>
      <c r="EL192" s="198"/>
      <c r="EM192" s="198"/>
      <c r="EN192" s="198"/>
      <c r="EO192" s="198"/>
      <c r="EP192" s="198"/>
      <c r="EQ192" s="198"/>
      <c r="ER192" s="198"/>
      <c r="ES192" s="198"/>
      <c r="ET192" s="198"/>
      <c r="EU192" s="198"/>
      <c r="EV192" s="198"/>
      <c r="EW192" s="198"/>
      <c r="EX192" s="198"/>
      <c r="EY192" s="198"/>
      <c r="EZ192" s="198"/>
      <c r="FA192" s="198"/>
      <c r="FB192" s="198"/>
      <c r="FC192" s="198"/>
      <c r="FD192" s="198"/>
      <c r="FE192" s="198"/>
      <c r="FF192" s="198"/>
      <c r="FG192" s="198"/>
      <c r="FH192" s="198"/>
      <c r="FI192" s="198"/>
      <c r="FJ192" s="198"/>
      <c r="FK192" s="198"/>
      <c r="FL192" s="198"/>
      <c r="FM192" s="198"/>
      <c r="FN192" s="198"/>
      <c r="FO192" s="198"/>
      <c r="FP192" s="198"/>
      <c r="FQ192" s="198"/>
      <c r="FR192" s="198"/>
      <c r="FS192" s="198"/>
      <c r="FT192" s="198"/>
      <c r="FU192" s="198"/>
      <c r="FV192" s="198"/>
      <c r="FW192" s="198"/>
      <c r="FX192" s="198"/>
      <c r="FY192" s="198"/>
      <c r="FZ192" s="198"/>
      <c r="GA192" s="198"/>
      <c r="GB192" s="198"/>
      <c r="GC192" s="198"/>
      <c r="GD192" s="198"/>
      <c r="GE192" s="198"/>
      <c r="GF192" s="198"/>
      <c r="GG192" s="198"/>
      <c r="GH192" s="198"/>
      <c r="GI192" s="198"/>
      <c r="GJ192" s="198"/>
      <c r="GK192" s="198"/>
      <c r="GL192" s="198"/>
      <c r="GM192" s="198"/>
      <c r="GN192" s="198"/>
      <c r="GO192" s="198"/>
      <c r="GP192" s="198"/>
      <c r="GQ192" s="198"/>
      <c r="GR192" s="198"/>
      <c r="GS192" s="198"/>
      <c r="GT192" s="198"/>
      <c r="GU192" s="198"/>
      <c r="GV192" s="198"/>
      <c r="GW192" s="198"/>
      <c r="GX192" s="198"/>
      <c r="GY192" s="198"/>
      <c r="GZ192" s="198"/>
      <c r="HA192" s="198"/>
      <c r="HB192" s="198"/>
      <c r="HC192" s="198"/>
      <c r="HD192" s="198"/>
      <c r="HE192" s="198"/>
      <c r="HF192" s="198"/>
      <c r="HG192" s="198"/>
      <c r="HH192" s="198"/>
      <c r="HI192" s="198"/>
      <c r="HJ192" s="198"/>
      <c r="HK192" s="198"/>
      <c r="HL192" s="198"/>
      <c r="HM192" s="198"/>
      <c r="HN192" s="198"/>
    </row>
    <row r="193" s="197" customFormat="1" spans="1:222">
      <c r="A193" s="210"/>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8"/>
      <c r="CT193" s="198"/>
      <c r="CU193" s="198"/>
      <c r="CV193" s="198"/>
      <c r="CW193" s="198"/>
      <c r="CX193" s="198"/>
      <c r="CY193" s="198"/>
      <c r="CZ193" s="198"/>
      <c r="DA193" s="198"/>
      <c r="DB193" s="198"/>
      <c r="DC193" s="198"/>
      <c r="DD193" s="198"/>
      <c r="DE193" s="198"/>
      <c r="DF193" s="198"/>
      <c r="DG193" s="198"/>
      <c r="DH193" s="198"/>
      <c r="DI193" s="198"/>
      <c r="DJ193" s="198"/>
      <c r="DK193" s="198"/>
      <c r="DL193" s="198"/>
      <c r="DM193" s="198"/>
      <c r="DN193" s="198"/>
      <c r="DO193" s="198"/>
      <c r="DP193" s="198"/>
      <c r="DQ193" s="198"/>
      <c r="DR193" s="198"/>
      <c r="DS193" s="198"/>
      <c r="DT193" s="198"/>
      <c r="DU193" s="198"/>
      <c r="DV193" s="198"/>
      <c r="DW193" s="198"/>
      <c r="DX193" s="198"/>
      <c r="DY193" s="198"/>
      <c r="DZ193" s="198"/>
      <c r="EA193" s="198"/>
      <c r="EB193" s="198"/>
      <c r="EC193" s="198"/>
      <c r="ED193" s="198"/>
      <c r="EE193" s="198"/>
      <c r="EF193" s="198"/>
      <c r="EG193" s="198"/>
      <c r="EH193" s="198"/>
      <c r="EI193" s="198"/>
      <c r="EJ193" s="198"/>
      <c r="EK193" s="198"/>
      <c r="EL193" s="198"/>
      <c r="EM193" s="198"/>
      <c r="EN193" s="198"/>
      <c r="EO193" s="198"/>
      <c r="EP193" s="198"/>
      <c r="EQ193" s="198"/>
      <c r="ER193" s="198"/>
      <c r="ES193" s="198"/>
      <c r="ET193" s="198"/>
      <c r="EU193" s="198"/>
      <c r="EV193" s="198"/>
      <c r="EW193" s="198"/>
      <c r="EX193" s="198"/>
      <c r="EY193" s="198"/>
      <c r="EZ193" s="198"/>
      <c r="FA193" s="198"/>
      <c r="FB193" s="198"/>
      <c r="FC193" s="198"/>
      <c r="FD193" s="198"/>
      <c r="FE193" s="198"/>
      <c r="FF193" s="198"/>
      <c r="FG193" s="198"/>
      <c r="FH193" s="198"/>
      <c r="FI193" s="198"/>
      <c r="FJ193" s="198"/>
      <c r="FK193" s="198"/>
      <c r="FL193" s="198"/>
      <c r="FM193" s="198"/>
      <c r="FN193" s="198"/>
      <c r="FO193" s="198"/>
      <c r="FP193" s="198"/>
      <c r="FQ193" s="198"/>
      <c r="FR193" s="198"/>
      <c r="FS193" s="198"/>
      <c r="FT193" s="198"/>
      <c r="FU193" s="198"/>
      <c r="FV193" s="198"/>
      <c r="FW193" s="198"/>
      <c r="FX193" s="198"/>
      <c r="FY193" s="198"/>
      <c r="FZ193" s="198"/>
      <c r="GA193" s="198"/>
      <c r="GB193" s="198"/>
      <c r="GC193" s="198"/>
      <c r="GD193" s="198"/>
      <c r="GE193" s="198"/>
      <c r="GF193" s="198"/>
      <c r="GG193" s="198"/>
      <c r="GH193" s="198"/>
      <c r="GI193" s="198"/>
      <c r="GJ193" s="198"/>
      <c r="GK193" s="198"/>
      <c r="GL193" s="198"/>
      <c r="GM193" s="198"/>
      <c r="GN193" s="198"/>
      <c r="GO193" s="198"/>
      <c r="GP193" s="198"/>
      <c r="GQ193" s="198"/>
      <c r="GR193" s="198"/>
      <c r="GS193" s="198"/>
      <c r="GT193" s="198"/>
      <c r="GU193" s="198"/>
      <c r="GV193" s="198"/>
      <c r="GW193" s="198"/>
      <c r="GX193" s="198"/>
      <c r="GY193" s="198"/>
      <c r="GZ193" s="198"/>
      <c r="HA193" s="198"/>
      <c r="HB193" s="198"/>
      <c r="HC193" s="198"/>
      <c r="HD193" s="198"/>
      <c r="HE193" s="198"/>
      <c r="HF193" s="198"/>
      <c r="HG193" s="198"/>
      <c r="HH193" s="198"/>
      <c r="HI193" s="198"/>
      <c r="HJ193" s="198"/>
      <c r="HK193" s="198"/>
      <c r="HL193" s="198"/>
      <c r="HM193" s="198"/>
      <c r="HN193" s="198"/>
    </row>
    <row r="194" s="197" customFormat="1" spans="1:222">
      <c r="A194" s="210"/>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c r="BV194" s="198"/>
      <c r="BW194" s="198"/>
      <c r="BX194" s="198"/>
      <c r="BY194" s="198"/>
      <c r="BZ194" s="198"/>
      <c r="CA194" s="198"/>
      <c r="CB194" s="198"/>
      <c r="CC194" s="198"/>
      <c r="CD194" s="198"/>
      <c r="CE194" s="198"/>
      <c r="CF194" s="198"/>
      <c r="CG194" s="198"/>
      <c r="CH194" s="198"/>
      <c r="CI194" s="198"/>
      <c r="CJ194" s="198"/>
      <c r="CK194" s="198"/>
      <c r="CL194" s="198"/>
      <c r="CM194" s="198"/>
      <c r="CN194" s="198"/>
      <c r="CO194" s="198"/>
      <c r="CP194" s="198"/>
      <c r="CQ194" s="198"/>
      <c r="CR194" s="198"/>
      <c r="CS194" s="198"/>
      <c r="CT194" s="198"/>
      <c r="CU194" s="198"/>
      <c r="CV194" s="198"/>
      <c r="CW194" s="198"/>
      <c r="CX194" s="198"/>
      <c r="CY194" s="198"/>
      <c r="CZ194" s="198"/>
      <c r="DA194" s="198"/>
      <c r="DB194" s="198"/>
      <c r="DC194" s="198"/>
      <c r="DD194" s="198"/>
      <c r="DE194" s="198"/>
      <c r="DF194" s="198"/>
      <c r="DG194" s="198"/>
      <c r="DH194" s="198"/>
      <c r="DI194" s="198"/>
      <c r="DJ194" s="198"/>
      <c r="DK194" s="198"/>
      <c r="DL194" s="198"/>
      <c r="DM194" s="198"/>
      <c r="DN194" s="198"/>
      <c r="DO194" s="198"/>
      <c r="DP194" s="198"/>
      <c r="DQ194" s="198"/>
      <c r="DR194" s="198"/>
      <c r="DS194" s="198"/>
      <c r="DT194" s="198"/>
      <c r="DU194" s="198"/>
      <c r="DV194" s="198"/>
      <c r="DW194" s="198"/>
      <c r="DX194" s="198"/>
      <c r="DY194" s="198"/>
      <c r="DZ194" s="198"/>
      <c r="EA194" s="198"/>
      <c r="EB194" s="198"/>
      <c r="EC194" s="198"/>
      <c r="ED194" s="198"/>
      <c r="EE194" s="198"/>
      <c r="EF194" s="198"/>
      <c r="EG194" s="198"/>
      <c r="EH194" s="198"/>
      <c r="EI194" s="198"/>
      <c r="EJ194" s="198"/>
      <c r="EK194" s="198"/>
      <c r="EL194" s="198"/>
      <c r="EM194" s="198"/>
      <c r="EN194" s="198"/>
      <c r="EO194" s="198"/>
      <c r="EP194" s="198"/>
      <c r="EQ194" s="198"/>
      <c r="ER194" s="198"/>
      <c r="ES194" s="198"/>
      <c r="ET194" s="198"/>
      <c r="EU194" s="198"/>
      <c r="EV194" s="198"/>
      <c r="EW194" s="198"/>
      <c r="EX194" s="198"/>
      <c r="EY194" s="198"/>
      <c r="EZ194" s="198"/>
      <c r="FA194" s="198"/>
      <c r="FB194" s="198"/>
      <c r="FC194" s="198"/>
      <c r="FD194" s="198"/>
      <c r="FE194" s="198"/>
      <c r="FF194" s="198"/>
      <c r="FG194" s="198"/>
      <c r="FH194" s="198"/>
      <c r="FI194" s="198"/>
      <c r="FJ194" s="198"/>
      <c r="FK194" s="198"/>
      <c r="FL194" s="198"/>
      <c r="FM194" s="198"/>
      <c r="FN194" s="198"/>
      <c r="FO194" s="198"/>
      <c r="FP194" s="198"/>
      <c r="FQ194" s="198"/>
      <c r="FR194" s="198"/>
      <c r="FS194" s="198"/>
      <c r="FT194" s="198"/>
      <c r="FU194" s="198"/>
      <c r="FV194" s="198"/>
      <c r="FW194" s="198"/>
      <c r="FX194" s="198"/>
      <c r="FY194" s="198"/>
      <c r="FZ194" s="198"/>
      <c r="GA194" s="198"/>
      <c r="GB194" s="198"/>
      <c r="GC194" s="198"/>
      <c r="GD194" s="198"/>
      <c r="GE194" s="198"/>
      <c r="GF194" s="198"/>
      <c r="GG194" s="198"/>
      <c r="GH194" s="198"/>
      <c r="GI194" s="198"/>
      <c r="GJ194" s="198"/>
      <c r="GK194" s="198"/>
      <c r="GL194" s="198"/>
      <c r="GM194" s="198"/>
      <c r="GN194" s="198"/>
      <c r="GO194" s="198"/>
      <c r="GP194" s="198"/>
      <c r="GQ194" s="198"/>
      <c r="GR194" s="198"/>
      <c r="GS194" s="198"/>
      <c r="GT194" s="198"/>
      <c r="GU194" s="198"/>
      <c r="GV194" s="198"/>
      <c r="GW194" s="198"/>
      <c r="GX194" s="198"/>
      <c r="GY194" s="198"/>
      <c r="GZ194" s="198"/>
      <c r="HA194" s="198"/>
      <c r="HB194" s="198"/>
      <c r="HC194" s="198"/>
      <c r="HD194" s="198"/>
      <c r="HE194" s="198"/>
      <c r="HF194" s="198"/>
      <c r="HG194" s="198"/>
      <c r="HH194" s="198"/>
      <c r="HI194" s="198"/>
      <c r="HJ194" s="198"/>
      <c r="HK194" s="198"/>
      <c r="HL194" s="198"/>
      <c r="HM194" s="198"/>
      <c r="HN194" s="198"/>
    </row>
    <row r="195" s="197" customFormat="1" spans="1:222">
      <c r="A195" s="21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A195" s="198"/>
      <c r="CB195" s="198"/>
      <c r="CC195" s="198"/>
      <c r="CD195" s="198"/>
      <c r="CE195" s="198"/>
      <c r="CF195" s="198"/>
      <c r="CG195" s="198"/>
      <c r="CH195" s="198"/>
      <c r="CI195" s="198"/>
      <c r="CJ195" s="198"/>
      <c r="CK195" s="198"/>
      <c r="CL195" s="198"/>
      <c r="CM195" s="198"/>
      <c r="CN195" s="198"/>
      <c r="CO195" s="198"/>
      <c r="CP195" s="198"/>
      <c r="CQ195" s="198"/>
      <c r="CR195" s="198"/>
      <c r="CS195" s="198"/>
      <c r="CT195" s="198"/>
      <c r="CU195" s="198"/>
      <c r="CV195" s="198"/>
      <c r="CW195" s="198"/>
      <c r="CX195" s="198"/>
      <c r="CY195" s="198"/>
      <c r="CZ195" s="198"/>
      <c r="DA195" s="198"/>
      <c r="DB195" s="198"/>
      <c r="DC195" s="198"/>
      <c r="DD195" s="198"/>
      <c r="DE195" s="198"/>
      <c r="DF195" s="198"/>
      <c r="DG195" s="198"/>
      <c r="DH195" s="198"/>
      <c r="DI195" s="198"/>
      <c r="DJ195" s="198"/>
      <c r="DK195" s="198"/>
      <c r="DL195" s="198"/>
      <c r="DM195" s="198"/>
      <c r="DN195" s="198"/>
      <c r="DO195" s="198"/>
      <c r="DP195" s="198"/>
      <c r="DQ195" s="198"/>
      <c r="DR195" s="198"/>
      <c r="DS195" s="198"/>
      <c r="DT195" s="198"/>
      <c r="DU195" s="198"/>
      <c r="DV195" s="198"/>
      <c r="DW195" s="198"/>
      <c r="DX195" s="198"/>
      <c r="DY195" s="198"/>
      <c r="DZ195" s="198"/>
      <c r="EA195" s="198"/>
      <c r="EB195" s="198"/>
      <c r="EC195" s="198"/>
      <c r="ED195" s="198"/>
      <c r="EE195" s="198"/>
      <c r="EF195" s="198"/>
      <c r="EG195" s="198"/>
      <c r="EH195" s="198"/>
      <c r="EI195" s="198"/>
      <c r="EJ195" s="198"/>
      <c r="EK195" s="198"/>
      <c r="EL195" s="198"/>
      <c r="EM195" s="198"/>
      <c r="EN195" s="198"/>
      <c r="EO195" s="198"/>
      <c r="EP195" s="198"/>
      <c r="EQ195" s="198"/>
      <c r="ER195" s="198"/>
      <c r="ES195" s="198"/>
      <c r="ET195" s="198"/>
      <c r="EU195" s="198"/>
      <c r="EV195" s="198"/>
      <c r="EW195" s="198"/>
      <c r="EX195" s="198"/>
      <c r="EY195" s="198"/>
      <c r="EZ195" s="198"/>
      <c r="FA195" s="198"/>
      <c r="FB195" s="198"/>
      <c r="FC195" s="198"/>
      <c r="FD195" s="198"/>
      <c r="FE195" s="198"/>
      <c r="FF195" s="198"/>
      <c r="FG195" s="198"/>
      <c r="FH195" s="198"/>
      <c r="FI195" s="198"/>
      <c r="FJ195" s="198"/>
      <c r="FK195" s="198"/>
      <c r="FL195" s="198"/>
      <c r="FM195" s="198"/>
      <c r="FN195" s="198"/>
      <c r="FO195" s="198"/>
      <c r="FP195" s="198"/>
      <c r="FQ195" s="198"/>
      <c r="FR195" s="198"/>
      <c r="FS195" s="198"/>
      <c r="FT195" s="198"/>
      <c r="FU195" s="198"/>
      <c r="FV195" s="198"/>
      <c r="FW195" s="198"/>
      <c r="FX195" s="198"/>
      <c r="FY195" s="198"/>
      <c r="FZ195" s="198"/>
      <c r="GA195" s="198"/>
      <c r="GB195" s="198"/>
      <c r="GC195" s="198"/>
      <c r="GD195" s="198"/>
      <c r="GE195" s="198"/>
      <c r="GF195" s="198"/>
      <c r="GG195" s="198"/>
      <c r="GH195" s="198"/>
      <c r="GI195" s="198"/>
      <c r="GJ195" s="198"/>
      <c r="GK195" s="198"/>
      <c r="GL195" s="198"/>
      <c r="GM195" s="198"/>
      <c r="GN195" s="198"/>
      <c r="GO195" s="198"/>
      <c r="GP195" s="198"/>
      <c r="GQ195" s="198"/>
      <c r="GR195" s="198"/>
      <c r="GS195" s="198"/>
      <c r="GT195" s="198"/>
      <c r="GU195" s="198"/>
      <c r="GV195" s="198"/>
      <c r="GW195" s="198"/>
      <c r="GX195" s="198"/>
      <c r="GY195" s="198"/>
      <c r="GZ195" s="198"/>
      <c r="HA195" s="198"/>
      <c r="HB195" s="198"/>
      <c r="HC195" s="198"/>
      <c r="HD195" s="198"/>
      <c r="HE195" s="198"/>
      <c r="HF195" s="198"/>
      <c r="HG195" s="198"/>
      <c r="HH195" s="198"/>
      <c r="HI195" s="198"/>
      <c r="HJ195" s="198"/>
      <c r="HK195" s="198"/>
      <c r="HL195" s="198"/>
      <c r="HM195" s="198"/>
      <c r="HN195" s="198"/>
    </row>
    <row r="196" s="197" customFormat="1" spans="1:222">
      <c r="A196" s="210"/>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DZ196" s="198"/>
      <c r="EA196" s="198"/>
      <c r="EB196" s="198"/>
      <c r="EC196" s="198"/>
      <c r="ED196" s="198"/>
      <c r="EE196" s="198"/>
      <c r="EF196" s="198"/>
      <c r="EG196" s="198"/>
      <c r="EH196" s="198"/>
      <c r="EI196" s="198"/>
      <c r="EJ196" s="198"/>
      <c r="EK196" s="198"/>
      <c r="EL196" s="198"/>
      <c r="EM196" s="198"/>
      <c r="EN196" s="198"/>
      <c r="EO196" s="198"/>
      <c r="EP196" s="198"/>
      <c r="EQ196" s="198"/>
      <c r="ER196" s="198"/>
      <c r="ES196" s="198"/>
      <c r="ET196" s="198"/>
      <c r="EU196" s="198"/>
      <c r="EV196" s="198"/>
      <c r="EW196" s="198"/>
      <c r="EX196" s="198"/>
      <c r="EY196" s="198"/>
      <c r="EZ196" s="198"/>
      <c r="FA196" s="198"/>
      <c r="FB196" s="198"/>
      <c r="FC196" s="198"/>
      <c r="FD196" s="198"/>
      <c r="FE196" s="198"/>
      <c r="FF196" s="198"/>
      <c r="FG196" s="198"/>
      <c r="FH196" s="198"/>
      <c r="FI196" s="198"/>
      <c r="FJ196" s="198"/>
      <c r="FK196" s="198"/>
      <c r="FL196" s="198"/>
      <c r="FM196" s="198"/>
      <c r="FN196" s="198"/>
      <c r="FO196" s="198"/>
      <c r="FP196" s="198"/>
      <c r="FQ196" s="198"/>
      <c r="FR196" s="198"/>
      <c r="FS196" s="198"/>
      <c r="FT196" s="198"/>
      <c r="FU196" s="198"/>
      <c r="FV196" s="198"/>
      <c r="FW196" s="198"/>
      <c r="FX196" s="198"/>
      <c r="FY196" s="198"/>
      <c r="FZ196" s="198"/>
      <c r="GA196" s="198"/>
      <c r="GB196" s="198"/>
      <c r="GC196" s="198"/>
      <c r="GD196" s="198"/>
      <c r="GE196" s="198"/>
      <c r="GF196" s="198"/>
      <c r="GG196" s="198"/>
      <c r="GH196" s="198"/>
      <c r="GI196" s="198"/>
      <c r="GJ196" s="198"/>
      <c r="GK196" s="198"/>
      <c r="GL196" s="198"/>
      <c r="GM196" s="198"/>
      <c r="GN196" s="198"/>
      <c r="GO196" s="198"/>
      <c r="GP196" s="198"/>
      <c r="GQ196" s="198"/>
      <c r="GR196" s="198"/>
      <c r="GS196" s="198"/>
      <c r="GT196" s="198"/>
      <c r="GU196" s="198"/>
      <c r="GV196" s="198"/>
      <c r="GW196" s="198"/>
      <c r="GX196" s="198"/>
      <c r="GY196" s="198"/>
      <c r="GZ196" s="198"/>
      <c r="HA196" s="198"/>
      <c r="HB196" s="198"/>
      <c r="HC196" s="198"/>
      <c r="HD196" s="198"/>
      <c r="HE196" s="198"/>
      <c r="HF196" s="198"/>
      <c r="HG196" s="198"/>
      <c r="HH196" s="198"/>
      <c r="HI196" s="198"/>
      <c r="HJ196" s="198"/>
      <c r="HK196" s="198"/>
      <c r="HL196" s="198"/>
      <c r="HM196" s="198"/>
      <c r="HN196" s="198"/>
    </row>
    <row r="197" s="197" customFormat="1" spans="1:222">
      <c r="A197" s="210"/>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DZ197" s="198"/>
      <c r="EA197" s="198"/>
      <c r="EB197" s="198"/>
      <c r="EC197" s="198"/>
      <c r="ED197" s="198"/>
      <c r="EE197" s="198"/>
      <c r="EF197" s="198"/>
      <c r="EG197" s="198"/>
      <c r="EH197" s="198"/>
      <c r="EI197" s="198"/>
      <c r="EJ197" s="198"/>
      <c r="EK197" s="198"/>
      <c r="EL197" s="198"/>
      <c r="EM197" s="198"/>
      <c r="EN197" s="198"/>
      <c r="EO197" s="198"/>
      <c r="EP197" s="198"/>
      <c r="EQ197" s="198"/>
      <c r="ER197" s="198"/>
      <c r="ES197" s="198"/>
      <c r="ET197" s="198"/>
      <c r="EU197" s="198"/>
      <c r="EV197" s="198"/>
      <c r="EW197" s="198"/>
      <c r="EX197" s="198"/>
      <c r="EY197" s="198"/>
      <c r="EZ197" s="198"/>
      <c r="FA197" s="198"/>
      <c r="FB197" s="198"/>
      <c r="FC197" s="198"/>
      <c r="FD197" s="198"/>
      <c r="FE197" s="198"/>
      <c r="FF197" s="198"/>
      <c r="FG197" s="198"/>
      <c r="FH197" s="198"/>
      <c r="FI197" s="198"/>
      <c r="FJ197" s="198"/>
      <c r="FK197" s="198"/>
      <c r="FL197" s="198"/>
      <c r="FM197" s="198"/>
      <c r="FN197" s="198"/>
      <c r="FO197" s="198"/>
      <c r="FP197" s="198"/>
      <c r="FQ197" s="198"/>
      <c r="FR197" s="198"/>
      <c r="FS197" s="198"/>
      <c r="FT197" s="198"/>
      <c r="FU197" s="198"/>
      <c r="FV197" s="198"/>
      <c r="FW197" s="198"/>
      <c r="FX197" s="198"/>
      <c r="FY197" s="198"/>
      <c r="FZ197" s="198"/>
      <c r="GA197" s="198"/>
      <c r="GB197" s="198"/>
      <c r="GC197" s="198"/>
      <c r="GD197" s="198"/>
      <c r="GE197" s="198"/>
      <c r="GF197" s="198"/>
      <c r="GG197" s="198"/>
      <c r="GH197" s="198"/>
      <c r="GI197" s="198"/>
      <c r="GJ197" s="198"/>
      <c r="GK197" s="198"/>
      <c r="GL197" s="198"/>
      <c r="GM197" s="198"/>
      <c r="GN197" s="198"/>
      <c r="GO197" s="198"/>
      <c r="GP197" s="198"/>
      <c r="GQ197" s="198"/>
      <c r="GR197" s="198"/>
      <c r="GS197" s="198"/>
      <c r="GT197" s="198"/>
      <c r="GU197" s="198"/>
      <c r="GV197" s="198"/>
      <c r="GW197" s="198"/>
      <c r="GX197" s="198"/>
      <c r="GY197" s="198"/>
      <c r="GZ197" s="198"/>
      <c r="HA197" s="198"/>
      <c r="HB197" s="198"/>
      <c r="HC197" s="198"/>
      <c r="HD197" s="198"/>
      <c r="HE197" s="198"/>
      <c r="HF197" s="198"/>
      <c r="HG197" s="198"/>
      <c r="HH197" s="198"/>
      <c r="HI197" s="198"/>
      <c r="HJ197" s="198"/>
      <c r="HK197" s="198"/>
      <c r="HL197" s="198"/>
      <c r="HM197" s="198"/>
      <c r="HN197" s="198"/>
    </row>
    <row r="198" s="197" customFormat="1" spans="1:222">
      <c r="A198" s="210"/>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DZ198" s="198"/>
      <c r="EA198" s="198"/>
      <c r="EB198" s="198"/>
      <c r="EC198" s="198"/>
      <c r="ED198" s="198"/>
      <c r="EE198" s="198"/>
      <c r="EF198" s="198"/>
      <c r="EG198" s="198"/>
      <c r="EH198" s="198"/>
      <c r="EI198" s="198"/>
      <c r="EJ198" s="198"/>
      <c r="EK198" s="198"/>
      <c r="EL198" s="198"/>
      <c r="EM198" s="198"/>
      <c r="EN198" s="198"/>
      <c r="EO198" s="198"/>
      <c r="EP198" s="198"/>
      <c r="EQ198" s="198"/>
      <c r="ER198" s="198"/>
      <c r="ES198" s="198"/>
      <c r="ET198" s="198"/>
      <c r="EU198" s="198"/>
      <c r="EV198" s="198"/>
      <c r="EW198" s="198"/>
      <c r="EX198" s="198"/>
      <c r="EY198" s="198"/>
      <c r="EZ198" s="198"/>
      <c r="FA198" s="198"/>
      <c r="FB198" s="198"/>
      <c r="FC198" s="198"/>
      <c r="FD198" s="198"/>
      <c r="FE198" s="198"/>
      <c r="FF198" s="198"/>
      <c r="FG198" s="198"/>
      <c r="FH198" s="198"/>
      <c r="FI198" s="198"/>
      <c r="FJ198" s="198"/>
      <c r="FK198" s="198"/>
      <c r="FL198" s="198"/>
      <c r="FM198" s="198"/>
      <c r="FN198" s="198"/>
      <c r="FO198" s="198"/>
      <c r="FP198" s="198"/>
      <c r="FQ198" s="198"/>
      <c r="FR198" s="198"/>
      <c r="FS198" s="198"/>
      <c r="FT198" s="198"/>
      <c r="FU198" s="198"/>
      <c r="FV198" s="198"/>
      <c r="FW198" s="198"/>
      <c r="FX198" s="198"/>
      <c r="FY198" s="198"/>
      <c r="FZ198" s="198"/>
      <c r="GA198" s="198"/>
      <c r="GB198" s="198"/>
      <c r="GC198" s="198"/>
      <c r="GD198" s="198"/>
      <c r="GE198" s="198"/>
      <c r="GF198" s="198"/>
      <c r="GG198" s="198"/>
      <c r="GH198" s="198"/>
      <c r="GI198" s="198"/>
      <c r="GJ198" s="198"/>
      <c r="GK198" s="198"/>
      <c r="GL198" s="198"/>
      <c r="GM198" s="198"/>
      <c r="GN198" s="198"/>
      <c r="GO198" s="198"/>
      <c r="GP198" s="198"/>
      <c r="GQ198" s="198"/>
      <c r="GR198" s="198"/>
      <c r="GS198" s="198"/>
      <c r="GT198" s="198"/>
      <c r="GU198" s="198"/>
      <c r="GV198" s="198"/>
      <c r="GW198" s="198"/>
      <c r="GX198" s="198"/>
      <c r="GY198" s="198"/>
      <c r="GZ198" s="198"/>
      <c r="HA198" s="198"/>
      <c r="HB198" s="198"/>
      <c r="HC198" s="198"/>
      <c r="HD198" s="198"/>
      <c r="HE198" s="198"/>
      <c r="HF198" s="198"/>
      <c r="HG198" s="198"/>
      <c r="HH198" s="198"/>
      <c r="HI198" s="198"/>
      <c r="HJ198" s="198"/>
      <c r="HK198" s="198"/>
      <c r="HL198" s="198"/>
      <c r="HM198" s="198"/>
      <c r="HN198" s="198"/>
    </row>
    <row r="199" s="197" customFormat="1" spans="1:222">
      <c r="A199" s="210"/>
      <c r="AE199" s="198"/>
      <c r="AF199" s="198"/>
      <c r="AG199" s="198"/>
      <c r="AH199" s="198"/>
      <c r="AI199" s="198"/>
      <c r="AJ199" s="198"/>
      <c r="AK199" s="198"/>
      <c r="AL199" s="198"/>
      <c r="AM199" s="198"/>
      <c r="AN199" s="198"/>
      <c r="AO199" s="198"/>
      <c r="AP199" s="198"/>
      <c r="AQ199" s="198"/>
      <c r="AR199" s="198"/>
      <c r="AS199" s="198"/>
      <c r="AT199" s="198"/>
      <c r="AU199" s="198"/>
      <c r="AV199" s="198"/>
      <c r="AW199" s="198"/>
      <c r="AX199" s="198"/>
      <c r="AY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c r="BU199" s="198"/>
      <c r="BV199" s="198"/>
      <c r="BW199" s="198"/>
      <c r="BX199" s="198"/>
      <c r="BY199" s="198"/>
      <c r="BZ199" s="198"/>
      <c r="CA199" s="198"/>
      <c r="CB199" s="198"/>
      <c r="CC199" s="198"/>
      <c r="CD199" s="198"/>
      <c r="CE199" s="198"/>
      <c r="CF199" s="198"/>
      <c r="CG199" s="198"/>
      <c r="CH199" s="198"/>
      <c r="CI199" s="198"/>
      <c r="CJ199" s="198"/>
      <c r="CK199" s="198"/>
      <c r="CL199" s="198"/>
      <c r="CM199" s="198"/>
      <c r="CN199" s="198"/>
      <c r="CO199" s="198"/>
      <c r="CP199" s="198"/>
      <c r="CQ199" s="198"/>
      <c r="CR199" s="198"/>
      <c r="CS199" s="198"/>
      <c r="CT199" s="198"/>
      <c r="CU199" s="198"/>
      <c r="CV199" s="198"/>
      <c r="CW199" s="198"/>
      <c r="CX199" s="198"/>
      <c r="CY199" s="198"/>
      <c r="CZ199" s="198"/>
      <c r="DA199" s="198"/>
      <c r="DB199" s="198"/>
      <c r="DC199" s="198"/>
      <c r="DD199" s="198"/>
      <c r="DE199" s="198"/>
      <c r="DF199" s="198"/>
      <c r="DG199" s="198"/>
      <c r="DH199" s="198"/>
      <c r="DI199" s="198"/>
      <c r="DJ199" s="198"/>
      <c r="DK199" s="198"/>
      <c r="DL199" s="198"/>
      <c r="DM199" s="198"/>
      <c r="DN199" s="198"/>
      <c r="DO199" s="198"/>
      <c r="DP199" s="198"/>
      <c r="DQ199" s="198"/>
      <c r="DR199" s="198"/>
      <c r="DS199" s="198"/>
      <c r="DT199" s="198"/>
      <c r="DU199" s="198"/>
      <c r="DV199" s="198"/>
      <c r="DW199" s="198"/>
      <c r="DX199" s="198"/>
      <c r="DY199" s="198"/>
      <c r="DZ199" s="198"/>
      <c r="EA199" s="198"/>
      <c r="EB199" s="198"/>
      <c r="EC199" s="198"/>
      <c r="ED199" s="198"/>
      <c r="EE199" s="198"/>
      <c r="EF199" s="198"/>
      <c r="EG199" s="198"/>
      <c r="EH199" s="198"/>
      <c r="EI199" s="198"/>
      <c r="EJ199" s="198"/>
      <c r="EK199" s="198"/>
      <c r="EL199" s="198"/>
      <c r="EM199" s="198"/>
      <c r="EN199" s="198"/>
      <c r="EO199" s="198"/>
      <c r="EP199" s="198"/>
      <c r="EQ199" s="198"/>
      <c r="ER199" s="198"/>
      <c r="ES199" s="198"/>
      <c r="ET199" s="198"/>
      <c r="EU199" s="198"/>
      <c r="EV199" s="198"/>
      <c r="EW199" s="198"/>
      <c r="EX199" s="198"/>
      <c r="EY199" s="198"/>
      <c r="EZ199" s="198"/>
      <c r="FA199" s="198"/>
      <c r="FB199" s="198"/>
      <c r="FC199" s="198"/>
      <c r="FD199" s="198"/>
      <c r="FE199" s="198"/>
      <c r="FF199" s="198"/>
      <c r="FG199" s="198"/>
      <c r="FH199" s="198"/>
      <c r="FI199" s="198"/>
      <c r="FJ199" s="198"/>
      <c r="FK199" s="198"/>
      <c r="FL199" s="198"/>
      <c r="FM199" s="198"/>
      <c r="FN199" s="198"/>
      <c r="FO199" s="198"/>
      <c r="FP199" s="198"/>
      <c r="FQ199" s="198"/>
      <c r="FR199" s="198"/>
      <c r="FS199" s="198"/>
      <c r="FT199" s="198"/>
      <c r="FU199" s="198"/>
      <c r="FV199" s="198"/>
      <c r="FW199" s="198"/>
      <c r="FX199" s="198"/>
      <c r="FY199" s="198"/>
      <c r="FZ199" s="198"/>
      <c r="GA199" s="198"/>
      <c r="GB199" s="198"/>
      <c r="GC199" s="198"/>
      <c r="GD199" s="198"/>
      <c r="GE199" s="198"/>
      <c r="GF199" s="198"/>
      <c r="GG199" s="198"/>
      <c r="GH199" s="198"/>
      <c r="GI199" s="198"/>
      <c r="GJ199" s="198"/>
      <c r="GK199" s="198"/>
      <c r="GL199" s="198"/>
      <c r="GM199" s="198"/>
      <c r="GN199" s="198"/>
      <c r="GO199" s="198"/>
      <c r="GP199" s="198"/>
      <c r="GQ199" s="198"/>
      <c r="GR199" s="198"/>
      <c r="GS199" s="198"/>
      <c r="GT199" s="198"/>
      <c r="GU199" s="198"/>
      <c r="GV199" s="198"/>
      <c r="GW199" s="198"/>
      <c r="GX199" s="198"/>
      <c r="GY199" s="198"/>
      <c r="GZ199" s="198"/>
      <c r="HA199" s="198"/>
      <c r="HB199" s="198"/>
      <c r="HC199" s="198"/>
      <c r="HD199" s="198"/>
      <c r="HE199" s="198"/>
      <c r="HF199" s="198"/>
      <c r="HG199" s="198"/>
      <c r="HH199" s="198"/>
      <c r="HI199" s="198"/>
      <c r="HJ199" s="198"/>
      <c r="HK199" s="198"/>
      <c r="HL199" s="198"/>
      <c r="HM199" s="198"/>
      <c r="HN199" s="198"/>
    </row>
    <row r="200" s="197" customFormat="1" spans="1:222">
      <c r="A200" s="210"/>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c r="BN200" s="198"/>
      <c r="BO200" s="198"/>
      <c r="BP200" s="198"/>
      <c r="BQ200" s="198"/>
      <c r="BR200" s="198"/>
      <c r="BS200" s="198"/>
      <c r="BT200" s="198"/>
      <c r="BU200" s="198"/>
      <c r="BV200" s="198"/>
      <c r="BW200" s="198"/>
      <c r="BX200" s="198"/>
      <c r="BY200" s="198"/>
      <c r="BZ200" s="198"/>
      <c r="CA200" s="198"/>
      <c r="CB200" s="198"/>
      <c r="CC200" s="198"/>
      <c r="CD200" s="198"/>
      <c r="CE200" s="198"/>
      <c r="CF200" s="198"/>
      <c r="CG200" s="198"/>
      <c r="CH200" s="198"/>
      <c r="CI200" s="198"/>
      <c r="CJ200" s="198"/>
      <c r="CK200" s="198"/>
      <c r="CL200" s="198"/>
      <c r="CM200" s="198"/>
      <c r="CN200" s="198"/>
      <c r="CO200" s="198"/>
      <c r="CP200" s="198"/>
      <c r="CQ200" s="198"/>
      <c r="CR200" s="198"/>
      <c r="CS200" s="198"/>
      <c r="CT200" s="198"/>
      <c r="CU200" s="198"/>
      <c r="CV200" s="198"/>
      <c r="CW200" s="198"/>
      <c r="CX200" s="198"/>
      <c r="CY200" s="198"/>
      <c r="CZ200" s="198"/>
      <c r="DA200" s="198"/>
      <c r="DB200" s="198"/>
      <c r="DC200" s="198"/>
      <c r="DD200" s="198"/>
      <c r="DE200" s="198"/>
      <c r="DF200" s="198"/>
      <c r="DG200" s="198"/>
      <c r="DH200" s="198"/>
      <c r="DI200" s="198"/>
      <c r="DJ200" s="198"/>
      <c r="DK200" s="198"/>
      <c r="DL200" s="198"/>
      <c r="DM200" s="198"/>
      <c r="DN200" s="198"/>
      <c r="DO200" s="198"/>
      <c r="DP200" s="198"/>
      <c r="DQ200" s="198"/>
      <c r="DR200" s="198"/>
      <c r="DS200" s="198"/>
      <c r="DT200" s="198"/>
      <c r="DU200" s="198"/>
      <c r="DV200" s="198"/>
      <c r="DW200" s="198"/>
      <c r="DX200" s="198"/>
      <c r="DY200" s="198"/>
      <c r="DZ200" s="198"/>
      <c r="EA200" s="198"/>
      <c r="EB200" s="198"/>
      <c r="EC200" s="198"/>
      <c r="ED200" s="198"/>
      <c r="EE200" s="198"/>
      <c r="EF200" s="198"/>
      <c r="EG200" s="198"/>
      <c r="EH200" s="198"/>
      <c r="EI200" s="198"/>
      <c r="EJ200" s="198"/>
      <c r="EK200" s="198"/>
      <c r="EL200" s="198"/>
      <c r="EM200" s="198"/>
      <c r="EN200" s="198"/>
      <c r="EO200" s="198"/>
      <c r="EP200" s="198"/>
      <c r="EQ200" s="198"/>
      <c r="ER200" s="198"/>
      <c r="ES200" s="198"/>
      <c r="ET200" s="198"/>
      <c r="EU200" s="198"/>
      <c r="EV200" s="198"/>
      <c r="EW200" s="198"/>
      <c r="EX200" s="198"/>
      <c r="EY200" s="198"/>
      <c r="EZ200" s="198"/>
      <c r="FA200" s="198"/>
      <c r="FB200" s="198"/>
      <c r="FC200" s="198"/>
      <c r="FD200" s="198"/>
      <c r="FE200" s="198"/>
      <c r="FF200" s="198"/>
      <c r="FG200" s="198"/>
      <c r="FH200" s="198"/>
      <c r="FI200" s="198"/>
      <c r="FJ200" s="198"/>
      <c r="FK200" s="198"/>
      <c r="FL200" s="198"/>
      <c r="FM200" s="198"/>
      <c r="FN200" s="198"/>
      <c r="FO200" s="198"/>
      <c r="FP200" s="198"/>
      <c r="FQ200" s="198"/>
      <c r="FR200" s="198"/>
      <c r="FS200" s="198"/>
      <c r="FT200" s="198"/>
      <c r="FU200" s="198"/>
      <c r="FV200" s="198"/>
      <c r="FW200" s="198"/>
      <c r="FX200" s="198"/>
      <c r="FY200" s="198"/>
      <c r="FZ200" s="198"/>
      <c r="GA200" s="198"/>
      <c r="GB200" s="198"/>
      <c r="GC200" s="198"/>
      <c r="GD200" s="198"/>
      <c r="GE200" s="198"/>
      <c r="GF200" s="198"/>
      <c r="GG200" s="198"/>
      <c r="GH200" s="198"/>
      <c r="GI200" s="198"/>
      <c r="GJ200" s="198"/>
      <c r="GK200" s="198"/>
      <c r="GL200" s="198"/>
      <c r="GM200" s="198"/>
      <c r="GN200" s="198"/>
      <c r="GO200" s="198"/>
      <c r="GP200" s="198"/>
      <c r="GQ200" s="198"/>
      <c r="GR200" s="198"/>
      <c r="GS200" s="198"/>
      <c r="GT200" s="198"/>
      <c r="GU200" s="198"/>
      <c r="GV200" s="198"/>
      <c r="GW200" s="198"/>
      <c r="GX200" s="198"/>
      <c r="GY200" s="198"/>
      <c r="GZ200" s="198"/>
      <c r="HA200" s="198"/>
      <c r="HB200" s="198"/>
      <c r="HC200" s="198"/>
      <c r="HD200" s="198"/>
      <c r="HE200" s="198"/>
      <c r="HF200" s="198"/>
      <c r="HG200" s="198"/>
      <c r="HH200" s="198"/>
      <c r="HI200" s="198"/>
      <c r="HJ200" s="198"/>
      <c r="HK200" s="198"/>
      <c r="HL200" s="198"/>
      <c r="HM200" s="198"/>
      <c r="HN200" s="198"/>
    </row>
    <row r="201" s="197" customFormat="1" spans="1:222">
      <c r="A201" s="210"/>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c r="BU201" s="198"/>
      <c r="BV201" s="198"/>
      <c r="BW201" s="198"/>
      <c r="BX201" s="198"/>
      <c r="BY201" s="198"/>
      <c r="BZ201" s="198"/>
      <c r="CA201" s="198"/>
      <c r="CB201" s="198"/>
      <c r="CC201" s="198"/>
      <c r="CD201" s="198"/>
      <c r="CE201" s="198"/>
      <c r="CF201" s="198"/>
      <c r="CG201" s="198"/>
      <c r="CH201" s="198"/>
      <c r="CI201" s="198"/>
      <c r="CJ201" s="198"/>
      <c r="CK201" s="198"/>
      <c r="CL201" s="198"/>
      <c r="CM201" s="198"/>
      <c r="CN201" s="198"/>
      <c r="CO201" s="198"/>
      <c r="CP201" s="198"/>
      <c r="CQ201" s="198"/>
      <c r="CR201" s="198"/>
      <c r="CS201" s="198"/>
      <c r="CT201" s="198"/>
      <c r="CU201" s="198"/>
      <c r="CV201" s="198"/>
      <c r="CW201" s="198"/>
      <c r="CX201" s="198"/>
      <c r="CY201" s="198"/>
      <c r="CZ201" s="198"/>
      <c r="DA201" s="198"/>
      <c r="DB201" s="198"/>
      <c r="DC201" s="198"/>
      <c r="DD201" s="198"/>
      <c r="DE201" s="198"/>
      <c r="DF201" s="198"/>
      <c r="DG201" s="198"/>
      <c r="DH201" s="198"/>
      <c r="DI201" s="198"/>
      <c r="DJ201" s="198"/>
      <c r="DK201" s="198"/>
      <c r="DL201" s="198"/>
      <c r="DM201" s="198"/>
      <c r="DN201" s="198"/>
      <c r="DO201" s="198"/>
      <c r="DP201" s="198"/>
      <c r="DQ201" s="198"/>
      <c r="DR201" s="198"/>
      <c r="DS201" s="198"/>
      <c r="DT201" s="198"/>
      <c r="DU201" s="198"/>
      <c r="DV201" s="198"/>
      <c r="DW201" s="198"/>
      <c r="DX201" s="198"/>
      <c r="DY201" s="198"/>
      <c r="DZ201" s="198"/>
      <c r="EA201" s="198"/>
      <c r="EB201" s="198"/>
      <c r="EC201" s="198"/>
      <c r="ED201" s="198"/>
      <c r="EE201" s="198"/>
      <c r="EF201" s="198"/>
      <c r="EG201" s="198"/>
      <c r="EH201" s="198"/>
      <c r="EI201" s="198"/>
      <c r="EJ201" s="198"/>
      <c r="EK201" s="198"/>
      <c r="EL201" s="198"/>
      <c r="EM201" s="198"/>
      <c r="EN201" s="198"/>
      <c r="EO201" s="198"/>
      <c r="EP201" s="198"/>
      <c r="EQ201" s="198"/>
      <c r="ER201" s="198"/>
      <c r="ES201" s="198"/>
      <c r="ET201" s="198"/>
      <c r="EU201" s="198"/>
      <c r="EV201" s="198"/>
      <c r="EW201" s="198"/>
      <c r="EX201" s="198"/>
      <c r="EY201" s="198"/>
      <c r="EZ201" s="198"/>
      <c r="FA201" s="198"/>
      <c r="FB201" s="198"/>
      <c r="FC201" s="198"/>
      <c r="FD201" s="198"/>
      <c r="FE201" s="198"/>
      <c r="FF201" s="198"/>
      <c r="FG201" s="198"/>
      <c r="FH201" s="198"/>
      <c r="FI201" s="198"/>
      <c r="FJ201" s="198"/>
      <c r="FK201" s="198"/>
      <c r="FL201" s="198"/>
      <c r="FM201" s="198"/>
      <c r="FN201" s="198"/>
      <c r="FO201" s="198"/>
      <c r="FP201" s="198"/>
      <c r="FQ201" s="198"/>
      <c r="FR201" s="198"/>
      <c r="FS201" s="198"/>
      <c r="FT201" s="198"/>
      <c r="FU201" s="198"/>
      <c r="FV201" s="198"/>
      <c r="FW201" s="198"/>
      <c r="FX201" s="198"/>
      <c r="FY201" s="198"/>
      <c r="FZ201" s="198"/>
      <c r="GA201" s="198"/>
      <c r="GB201" s="198"/>
      <c r="GC201" s="198"/>
      <c r="GD201" s="198"/>
      <c r="GE201" s="198"/>
      <c r="GF201" s="198"/>
      <c r="GG201" s="198"/>
      <c r="GH201" s="198"/>
      <c r="GI201" s="198"/>
      <c r="GJ201" s="198"/>
      <c r="GK201" s="198"/>
      <c r="GL201" s="198"/>
      <c r="GM201" s="198"/>
      <c r="GN201" s="198"/>
      <c r="GO201" s="198"/>
      <c r="GP201" s="198"/>
      <c r="GQ201" s="198"/>
      <c r="GR201" s="198"/>
      <c r="GS201" s="198"/>
      <c r="GT201" s="198"/>
      <c r="GU201" s="198"/>
      <c r="GV201" s="198"/>
      <c r="GW201" s="198"/>
      <c r="GX201" s="198"/>
      <c r="GY201" s="198"/>
      <c r="GZ201" s="198"/>
      <c r="HA201" s="198"/>
      <c r="HB201" s="198"/>
      <c r="HC201" s="198"/>
      <c r="HD201" s="198"/>
      <c r="HE201" s="198"/>
      <c r="HF201" s="198"/>
      <c r="HG201" s="198"/>
      <c r="HH201" s="198"/>
      <c r="HI201" s="198"/>
      <c r="HJ201" s="198"/>
      <c r="HK201" s="198"/>
      <c r="HL201" s="198"/>
      <c r="HM201" s="198"/>
      <c r="HN201" s="198"/>
    </row>
    <row r="202" s="197" customFormat="1" spans="1:222">
      <c r="A202" s="21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8"/>
      <c r="BQ202" s="198"/>
      <c r="BR202" s="198"/>
      <c r="BS202" s="198"/>
      <c r="BT202" s="198"/>
      <c r="BU202" s="198"/>
      <c r="BV202" s="198"/>
      <c r="BW202" s="198"/>
      <c r="BX202" s="198"/>
      <c r="BY202" s="198"/>
      <c r="BZ202" s="198"/>
      <c r="CA202" s="198"/>
      <c r="CB202" s="198"/>
      <c r="CC202" s="198"/>
      <c r="CD202" s="198"/>
      <c r="CE202" s="198"/>
      <c r="CF202" s="198"/>
      <c r="CG202" s="198"/>
      <c r="CH202" s="198"/>
      <c r="CI202" s="198"/>
      <c r="CJ202" s="198"/>
      <c r="CK202" s="198"/>
      <c r="CL202" s="198"/>
      <c r="CM202" s="198"/>
      <c r="CN202" s="198"/>
      <c r="CO202" s="198"/>
      <c r="CP202" s="198"/>
      <c r="CQ202" s="198"/>
      <c r="CR202" s="198"/>
      <c r="CS202" s="198"/>
      <c r="CT202" s="198"/>
      <c r="CU202" s="198"/>
      <c r="CV202" s="198"/>
      <c r="CW202" s="198"/>
      <c r="CX202" s="198"/>
      <c r="CY202" s="198"/>
      <c r="CZ202" s="198"/>
      <c r="DA202" s="198"/>
      <c r="DB202" s="198"/>
      <c r="DC202" s="198"/>
      <c r="DD202" s="198"/>
      <c r="DE202" s="198"/>
      <c r="DF202" s="198"/>
      <c r="DG202" s="198"/>
      <c r="DH202" s="198"/>
      <c r="DI202" s="198"/>
      <c r="DJ202" s="198"/>
      <c r="DK202" s="198"/>
      <c r="DL202" s="198"/>
      <c r="DM202" s="198"/>
      <c r="DN202" s="198"/>
      <c r="DO202" s="198"/>
      <c r="DP202" s="198"/>
      <c r="DQ202" s="198"/>
      <c r="DR202" s="198"/>
      <c r="DS202" s="198"/>
      <c r="DT202" s="198"/>
      <c r="DU202" s="198"/>
      <c r="DV202" s="198"/>
      <c r="DW202" s="198"/>
      <c r="DX202" s="198"/>
      <c r="DY202" s="198"/>
      <c r="DZ202" s="198"/>
      <c r="EA202" s="198"/>
      <c r="EB202" s="198"/>
      <c r="EC202" s="198"/>
      <c r="ED202" s="198"/>
      <c r="EE202" s="198"/>
      <c r="EF202" s="198"/>
      <c r="EG202" s="198"/>
      <c r="EH202" s="198"/>
      <c r="EI202" s="198"/>
      <c r="EJ202" s="198"/>
      <c r="EK202" s="198"/>
      <c r="EL202" s="198"/>
      <c r="EM202" s="198"/>
      <c r="EN202" s="198"/>
      <c r="EO202" s="198"/>
      <c r="EP202" s="198"/>
      <c r="EQ202" s="198"/>
      <c r="ER202" s="198"/>
      <c r="ES202" s="198"/>
      <c r="ET202" s="198"/>
      <c r="EU202" s="198"/>
      <c r="EV202" s="198"/>
      <c r="EW202" s="198"/>
      <c r="EX202" s="198"/>
      <c r="EY202" s="198"/>
      <c r="EZ202" s="198"/>
      <c r="FA202" s="198"/>
      <c r="FB202" s="198"/>
      <c r="FC202" s="198"/>
      <c r="FD202" s="198"/>
      <c r="FE202" s="198"/>
      <c r="FF202" s="198"/>
      <c r="FG202" s="198"/>
      <c r="FH202" s="198"/>
      <c r="FI202" s="198"/>
      <c r="FJ202" s="198"/>
      <c r="FK202" s="198"/>
      <c r="FL202" s="198"/>
      <c r="FM202" s="198"/>
      <c r="FN202" s="198"/>
      <c r="FO202" s="198"/>
      <c r="FP202" s="198"/>
      <c r="FQ202" s="198"/>
      <c r="FR202" s="198"/>
      <c r="FS202" s="198"/>
      <c r="FT202" s="198"/>
      <c r="FU202" s="198"/>
      <c r="FV202" s="198"/>
      <c r="FW202" s="198"/>
      <c r="FX202" s="198"/>
      <c r="FY202" s="198"/>
      <c r="FZ202" s="198"/>
      <c r="GA202" s="198"/>
      <c r="GB202" s="198"/>
      <c r="GC202" s="198"/>
      <c r="GD202" s="198"/>
      <c r="GE202" s="198"/>
      <c r="GF202" s="198"/>
      <c r="GG202" s="198"/>
      <c r="GH202" s="198"/>
      <c r="GI202" s="198"/>
      <c r="GJ202" s="198"/>
      <c r="GK202" s="198"/>
      <c r="GL202" s="198"/>
      <c r="GM202" s="198"/>
      <c r="GN202" s="198"/>
      <c r="GO202" s="198"/>
      <c r="GP202" s="198"/>
      <c r="GQ202" s="198"/>
      <c r="GR202" s="198"/>
      <c r="GS202" s="198"/>
      <c r="GT202" s="198"/>
      <c r="GU202" s="198"/>
      <c r="GV202" s="198"/>
      <c r="GW202" s="198"/>
      <c r="GX202" s="198"/>
      <c r="GY202" s="198"/>
      <c r="GZ202" s="198"/>
      <c r="HA202" s="198"/>
      <c r="HB202" s="198"/>
      <c r="HC202" s="198"/>
      <c r="HD202" s="198"/>
      <c r="HE202" s="198"/>
      <c r="HF202" s="198"/>
      <c r="HG202" s="198"/>
      <c r="HH202" s="198"/>
      <c r="HI202" s="198"/>
      <c r="HJ202" s="198"/>
      <c r="HK202" s="198"/>
      <c r="HL202" s="198"/>
      <c r="HM202" s="198"/>
      <c r="HN202" s="198"/>
    </row>
    <row r="203" s="197" customFormat="1" spans="1:222">
      <c r="A203" s="210"/>
      <c r="AE203" s="198"/>
      <c r="AF203" s="198"/>
      <c r="AG203" s="198"/>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198"/>
      <c r="CT203" s="198"/>
      <c r="CU203" s="198"/>
      <c r="CV203" s="198"/>
      <c r="CW203" s="198"/>
      <c r="CX203" s="198"/>
      <c r="CY203" s="198"/>
      <c r="CZ203" s="198"/>
      <c r="DA203" s="198"/>
      <c r="DB203" s="198"/>
      <c r="DC203" s="198"/>
      <c r="DD203" s="198"/>
      <c r="DE203" s="198"/>
      <c r="DF203" s="198"/>
      <c r="DG203" s="198"/>
      <c r="DH203" s="198"/>
      <c r="DI203" s="198"/>
      <c r="DJ203" s="198"/>
      <c r="DK203" s="198"/>
      <c r="DL203" s="198"/>
      <c r="DM203" s="198"/>
      <c r="DN203" s="198"/>
      <c r="DO203" s="198"/>
      <c r="DP203" s="198"/>
      <c r="DQ203" s="198"/>
      <c r="DR203" s="198"/>
      <c r="DS203" s="198"/>
      <c r="DT203" s="198"/>
      <c r="DU203" s="198"/>
      <c r="DV203" s="198"/>
      <c r="DW203" s="198"/>
      <c r="DX203" s="198"/>
      <c r="DY203" s="198"/>
      <c r="DZ203" s="198"/>
      <c r="EA203" s="198"/>
      <c r="EB203" s="198"/>
      <c r="EC203" s="198"/>
      <c r="ED203" s="198"/>
      <c r="EE203" s="198"/>
      <c r="EF203" s="198"/>
      <c r="EG203" s="198"/>
      <c r="EH203" s="198"/>
      <c r="EI203" s="198"/>
      <c r="EJ203" s="198"/>
      <c r="EK203" s="198"/>
      <c r="EL203" s="198"/>
      <c r="EM203" s="198"/>
      <c r="EN203" s="198"/>
      <c r="EO203" s="198"/>
      <c r="EP203" s="198"/>
      <c r="EQ203" s="198"/>
      <c r="ER203" s="198"/>
      <c r="ES203" s="198"/>
      <c r="ET203" s="198"/>
      <c r="EU203" s="198"/>
      <c r="EV203" s="198"/>
      <c r="EW203" s="198"/>
      <c r="EX203" s="198"/>
      <c r="EY203" s="198"/>
      <c r="EZ203" s="198"/>
      <c r="FA203" s="198"/>
      <c r="FB203" s="198"/>
      <c r="FC203" s="198"/>
      <c r="FD203" s="198"/>
      <c r="FE203" s="198"/>
      <c r="FF203" s="198"/>
      <c r="FG203" s="198"/>
      <c r="FH203" s="198"/>
      <c r="FI203" s="198"/>
      <c r="FJ203" s="198"/>
      <c r="FK203" s="198"/>
      <c r="FL203" s="198"/>
      <c r="FM203" s="198"/>
      <c r="FN203" s="198"/>
      <c r="FO203" s="198"/>
      <c r="FP203" s="198"/>
      <c r="FQ203" s="198"/>
      <c r="FR203" s="198"/>
      <c r="FS203" s="198"/>
      <c r="FT203" s="198"/>
      <c r="FU203" s="198"/>
      <c r="FV203" s="198"/>
      <c r="FW203" s="198"/>
      <c r="FX203" s="198"/>
      <c r="FY203" s="198"/>
      <c r="FZ203" s="198"/>
      <c r="GA203" s="198"/>
      <c r="GB203" s="198"/>
      <c r="GC203" s="198"/>
      <c r="GD203" s="198"/>
      <c r="GE203" s="198"/>
      <c r="GF203" s="198"/>
      <c r="GG203" s="198"/>
      <c r="GH203" s="198"/>
      <c r="GI203" s="198"/>
      <c r="GJ203" s="198"/>
      <c r="GK203" s="198"/>
      <c r="GL203" s="198"/>
      <c r="GM203" s="198"/>
      <c r="GN203" s="198"/>
      <c r="GO203" s="198"/>
      <c r="GP203" s="198"/>
      <c r="GQ203" s="198"/>
      <c r="GR203" s="198"/>
      <c r="GS203" s="198"/>
      <c r="GT203" s="198"/>
      <c r="GU203" s="198"/>
      <c r="GV203" s="198"/>
      <c r="GW203" s="198"/>
      <c r="GX203" s="198"/>
      <c r="GY203" s="198"/>
      <c r="GZ203" s="198"/>
      <c r="HA203" s="198"/>
      <c r="HB203" s="198"/>
      <c r="HC203" s="198"/>
      <c r="HD203" s="198"/>
      <c r="HE203" s="198"/>
      <c r="HF203" s="198"/>
      <c r="HG203" s="198"/>
      <c r="HH203" s="198"/>
      <c r="HI203" s="198"/>
      <c r="HJ203" s="198"/>
      <c r="HK203" s="198"/>
      <c r="HL203" s="198"/>
      <c r="HM203" s="198"/>
      <c r="HN203" s="198"/>
    </row>
    <row r="204" s="197" customFormat="1" spans="1:222">
      <c r="A204" s="210"/>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198"/>
      <c r="CT204" s="198"/>
      <c r="CU204" s="198"/>
      <c r="CV204" s="198"/>
      <c r="CW204" s="198"/>
      <c r="CX204" s="198"/>
      <c r="CY204" s="198"/>
      <c r="CZ204" s="198"/>
      <c r="DA204" s="198"/>
      <c r="DB204" s="198"/>
      <c r="DC204" s="198"/>
      <c r="DD204" s="198"/>
      <c r="DE204" s="198"/>
      <c r="DF204" s="198"/>
      <c r="DG204" s="198"/>
      <c r="DH204" s="198"/>
      <c r="DI204" s="198"/>
      <c r="DJ204" s="198"/>
      <c r="DK204" s="198"/>
      <c r="DL204" s="198"/>
      <c r="DM204" s="198"/>
      <c r="DN204" s="198"/>
      <c r="DO204" s="198"/>
      <c r="DP204" s="198"/>
      <c r="DQ204" s="198"/>
      <c r="DR204" s="198"/>
      <c r="DS204" s="198"/>
      <c r="DT204" s="198"/>
      <c r="DU204" s="198"/>
      <c r="DV204" s="198"/>
      <c r="DW204" s="198"/>
      <c r="DX204" s="198"/>
      <c r="DY204" s="198"/>
      <c r="DZ204" s="198"/>
      <c r="EA204" s="198"/>
      <c r="EB204" s="198"/>
      <c r="EC204" s="198"/>
      <c r="ED204" s="198"/>
      <c r="EE204" s="198"/>
      <c r="EF204" s="198"/>
      <c r="EG204" s="198"/>
      <c r="EH204" s="198"/>
      <c r="EI204" s="198"/>
      <c r="EJ204" s="198"/>
      <c r="EK204" s="198"/>
      <c r="EL204" s="198"/>
      <c r="EM204" s="198"/>
      <c r="EN204" s="198"/>
      <c r="EO204" s="198"/>
      <c r="EP204" s="198"/>
      <c r="EQ204" s="198"/>
      <c r="ER204" s="198"/>
      <c r="ES204" s="198"/>
      <c r="ET204" s="198"/>
      <c r="EU204" s="198"/>
      <c r="EV204" s="198"/>
      <c r="EW204" s="198"/>
      <c r="EX204" s="198"/>
      <c r="EY204" s="198"/>
      <c r="EZ204" s="198"/>
      <c r="FA204" s="198"/>
      <c r="FB204" s="198"/>
      <c r="FC204" s="198"/>
      <c r="FD204" s="198"/>
      <c r="FE204" s="198"/>
      <c r="FF204" s="198"/>
      <c r="FG204" s="198"/>
      <c r="FH204" s="198"/>
      <c r="FI204" s="198"/>
      <c r="FJ204" s="198"/>
      <c r="FK204" s="198"/>
      <c r="FL204" s="198"/>
      <c r="FM204" s="198"/>
      <c r="FN204" s="198"/>
      <c r="FO204" s="198"/>
      <c r="FP204" s="198"/>
      <c r="FQ204" s="198"/>
      <c r="FR204" s="198"/>
      <c r="FS204" s="198"/>
      <c r="FT204" s="198"/>
      <c r="FU204" s="198"/>
      <c r="FV204" s="198"/>
      <c r="FW204" s="198"/>
      <c r="FX204" s="198"/>
      <c r="FY204" s="198"/>
      <c r="FZ204" s="198"/>
      <c r="GA204" s="198"/>
      <c r="GB204" s="198"/>
      <c r="GC204" s="198"/>
      <c r="GD204" s="198"/>
      <c r="GE204" s="198"/>
      <c r="GF204" s="198"/>
      <c r="GG204" s="198"/>
      <c r="GH204" s="198"/>
      <c r="GI204" s="198"/>
      <c r="GJ204" s="198"/>
      <c r="GK204" s="198"/>
      <c r="GL204" s="198"/>
      <c r="GM204" s="198"/>
      <c r="GN204" s="198"/>
      <c r="GO204" s="198"/>
      <c r="GP204" s="198"/>
      <c r="GQ204" s="198"/>
      <c r="GR204" s="198"/>
      <c r="GS204" s="198"/>
      <c r="GT204" s="198"/>
      <c r="GU204" s="198"/>
      <c r="GV204" s="198"/>
      <c r="GW204" s="198"/>
      <c r="GX204" s="198"/>
      <c r="GY204" s="198"/>
      <c r="GZ204" s="198"/>
      <c r="HA204" s="198"/>
      <c r="HB204" s="198"/>
      <c r="HC204" s="198"/>
      <c r="HD204" s="198"/>
      <c r="HE204" s="198"/>
      <c r="HF204" s="198"/>
      <c r="HG204" s="198"/>
      <c r="HH204" s="198"/>
      <c r="HI204" s="198"/>
      <c r="HJ204" s="198"/>
      <c r="HK204" s="198"/>
      <c r="HL204" s="198"/>
      <c r="HM204" s="198"/>
      <c r="HN204" s="198"/>
    </row>
    <row r="205" s="197" customFormat="1" spans="1:222">
      <c r="A205" s="210"/>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A205" s="198"/>
      <c r="CB205" s="198"/>
      <c r="CC205" s="198"/>
      <c r="CD205" s="198"/>
      <c r="CE205" s="198"/>
      <c r="CF205" s="198"/>
      <c r="CG205" s="198"/>
      <c r="CH205" s="198"/>
      <c r="CI205" s="198"/>
      <c r="CJ205" s="198"/>
      <c r="CK205" s="198"/>
      <c r="CL205" s="198"/>
      <c r="CM205" s="198"/>
      <c r="CN205" s="198"/>
      <c r="CO205" s="198"/>
      <c r="CP205" s="198"/>
      <c r="CQ205" s="198"/>
      <c r="CR205" s="198"/>
      <c r="CS205" s="198"/>
      <c r="CT205" s="198"/>
      <c r="CU205" s="198"/>
      <c r="CV205" s="198"/>
      <c r="CW205" s="198"/>
      <c r="CX205" s="198"/>
      <c r="CY205" s="198"/>
      <c r="CZ205" s="198"/>
      <c r="DA205" s="198"/>
      <c r="DB205" s="198"/>
      <c r="DC205" s="198"/>
      <c r="DD205" s="198"/>
      <c r="DE205" s="198"/>
      <c r="DF205" s="198"/>
      <c r="DG205" s="198"/>
      <c r="DH205" s="198"/>
      <c r="DI205" s="198"/>
      <c r="DJ205" s="198"/>
      <c r="DK205" s="198"/>
      <c r="DL205" s="198"/>
      <c r="DM205" s="198"/>
      <c r="DN205" s="198"/>
      <c r="DO205" s="198"/>
      <c r="DP205" s="198"/>
      <c r="DQ205" s="198"/>
      <c r="DR205" s="198"/>
      <c r="DS205" s="198"/>
      <c r="DT205" s="198"/>
      <c r="DU205" s="198"/>
      <c r="DV205" s="198"/>
      <c r="DW205" s="198"/>
      <c r="DX205" s="198"/>
      <c r="DY205" s="198"/>
      <c r="DZ205" s="198"/>
      <c r="EA205" s="198"/>
      <c r="EB205" s="198"/>
      <c r="EC205" s="198"/>
      <c r="ED205" s="198"/>
      <c r="EE205" s="198"/>
      <c r="EF205" s="198"/>
      <c r="EG205" s="198"/>
      <c r="EH205" s="198"/>
      <c r="EI205" s="198"/>
      <c r="EJ205" s="198"/>
      <c r="EK205" s="198"/>
      <c r="EL205" s="198"/>
      <c r="EM205" s="198"/>
      <c r="EN205" s="198"/>
      <c r="EO205" s="198"/>
      <c r="EP205" s="198"/>
      <c r="EQ205" s="198"/>
      <c r="ER205" s="198"/>
      <c r="ES205" s="198"/>
      <c r="ET205" s="198"/>
      <c r="EU205" s="198"/>
      <c r="EV205" s="198"/>
      <c r="EW205" s="198"/>
      <c r="EX205" s="198"/>
      <c r="EY205" s="198"/>
      <c r="EZ205" s="198"/>
      <c r="FA205" s="198"/>
      <c r="FB205" s="198"/>
      <c r="FC205" s="198"/>
      <c r="FD205" s="198"/>
      <c r="FE205" s="198"/>
      <c r="FF205" s="198"/>
      <c r="FG205" s="198"/>
      <c r="FH205" s="198"/>
      <c r="FI205" s="198"/>
      <c r="FJ205" s="198"/>
      <c r="FK205" s="198"/>
      <c r="FL205" s="198"/>
      <c r="FM205" s="198"/>
      <c r="FN205" s="198"/>
      <c r="FO205" s="198"/>
      <c r="FP205" s="198"/>
      <c r="FQ205" s="198"/>
      <c r="FR205" s="198"/>
      <c r="FS205" s="198"/>
      <c r="FT205" s="198"/>
      <c r="FU205" s="198"/>
      <c r="FV205" s="198"/>
      <c r="FW205" s="198"/>
      <c r="FX205" s="198"/>
      <c r="FY205" s="198"/>
      <c r="FZ205" s="198"/>
      <c r="GA205" s="198"/>
      <c r="GB205" s="198"/>
      <c r="GC205" s="198"/>
      <c r="GD205" s="198"/>
      <c r="GE205" s="198"/>
      <c r="GF205" s="198"/>
      <c r="GG205" s="198"/>
      <c r="GH205" s="198"/>
      <c r="GI205" s="198"/>
      <c r="GJ205" s="198"/>
      <c r="GK205" s="198"/>
      <c r="GL205" s="198"/>
      <c r="GM205" s="198"/>
      <c r="GN205" s="198"/>
      <c r="GO205" s="198"/>
      <c r="GP205" s="198"/>
      <c r="GQ205" s="198"/>
      <c r="GR205" s="198"/>
      <c r="GS205" s="198"/>
      <c r="GT205" s="198"/>
      <c r="GU205" s="198"/>
      <c r="GV205" s="198"/>
      <c r="GW205" s="198"/>
      <c r="GX205" s="198"/>
      <c r="GY205" s="198"/>
      <c r="GZ205" s="198"/>
      <c r="HA205" s="198"/>
      <c r="HB205" s="198"/>
      <c r="HC205" s="198"/>
      <c r="HD205" s="198"/>
      <c r="HE205" s="198"/>
      <c r="HF205" s="198"/>
      <c r="HG205" s="198"/>
      <c r="HH205" s="198"/>
      <c r="HI205" s="198"/>
      <c r="HJ205" s="198"/>
      <c r="HK205" s="198"/>
      <c r="HL205" s="198"/>
      <c r="HM205" s="198"/>
      <c r="HN205" s="198"/>
    </row>
    <row r="206" s="197" customFormat="1" spans="1:222">
      <c r="A206" s="210"/>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c r="BU206" s="198"/>
      <c r="BV206" s="198"/>
      <c r="BW206" s="198"/>
      <c r="BX206" s="198"/>
      <c r="BY206" s="198"/>
      <c r="BZ206" s="198"/>
      <c r="CA206" s="198"/>
      <c r="CB206" s="198"/>
      <c r="CC206" s="198"/>
      <c r="CD206" s="198"/>
      <c r="CE206" s="198"/>
      <c r="CF206" s="198"/>
      <c r="CG206" s="198"/>
      <c r="CH206" s="198"/>
      <c r="CI206" s="198"/>
      <c r="CJ206" s="198"/>
      <c r="CK206" s="198"/>
      <c r="CL206" s="198"/>
      <c r="CM206" s="198"/>
      <c r="CN206" s="198"/>
      <c r="CO206" s="198"/>
      <c r="CP206" s="198"/>
      <c r="CQ206" s="198"/>
      <c r="CR206" s="198"/>
      <c r="CS206" s="198"/>
      <c r="CT206" s="198"/>
      <c r="CU206" s="198"/>
      <c r="CV206" s="198"/>
      <c r="CW206" s="198"/>
      <c r="CX206" s="198"/>
      <c r="CY206" s="198"/>
      <c r="CZ206" s="198"/>
      <c r="DA206" s="198"/>
      <c r="DB206" s="198"/>
      <c r="DC206" s="198"/>
      <c r="DD206" s="198"/>
      <c r="DE206" s="198"/>
      <c r="DF206" s="198"/>
      <c r="DG206" s="198"/>
      <c r="DH206" s="198"/>
      <c r="DI206" s="198"/>
      <c r="DJ206" s="198"/>
      <c r="DK206" s="198"/>
      <c r="DL206" s="198"/>
      <c r="DM206" s="198"/>
      <c r="DN206" s="198"/>
      <c r="DO206" s="198"/>
      <c r="DP206" s="198"/>
      <c r="DQ206" s="198"/>
      <c r="DR206" s="198"/>
      <c r="DS206" s="198"/>
      <c r="DT206" s="198"/>
      <c r="DU206" s="198"/>
      <c r="DV206" s="198"/>
      <c r="DW206" s="198"/>
      <c r="DX206" s="198"/>
      <c r="DY206" s="198"/>
      <c r="DZ206" s="198"/>
      <c r="EA206" s="198"/>
      <c r="EB206" s="198"/>
      <c r="EC206" s="198"/>
      <c r="ED206" s="198"/>
      <c r="EE206" s="198"/>
      <c r="EF206" s="198"/>
      <c r="EG206" s="198"/>
      <c r="EH206" s="198"/>
      <c r="EI206" s="198"/>
      <c r="EJ206" s="198"/>
      <c r="EK206" s="198"/>
      <c r="EL206" s="198"/>
      <c r="EM206" s="198"/>
      <c r="EN206" s="198"/>
      <c r="EO206" s="198"/>
      <c r="EP206" s="198"/>
      <c r="EQ206" s="198"/>
      <c r="ER206" s="198"/>
      <c r="ES206" s="198"/>
      <c r="ET206" s="198"/>
      <c r="EU206" s="198"/>
      <c r="EV206" s="198"/>
      <c r="EW206" s="198"/>
      <c r="EX206" s="198"/>
      <c r="EY206" s="198"/>
      <c r="EZ206" s="198"/>
      <c r="FA206" s="198"/>
      <c r="FB206" s="198"/>
      <c r="FC206" s="198"/>
      <c r="FD206" s="198"/>
      <c r="FE206" s="198"/>
      <c r="FF206" s="198"/>
      <c r="FG206" s="198"/>
      <c r="FH206" s="198"/>
      <c r="FI206" s="198"/>
      <c r="FJ206" s="198"/>
      <c r="FK206" s="198"/>
      <c r="FL206" s="198"/>
      <c r="FM206" s="198"/>
      <c r="FN206" s="198"/>
      <c r="FO206" s="198"/>
      <c r="FP206" s="198"/>
      <c r="FQ206" s="198"/>
      <c r="FR206" s="198"/>
      <c r="FS206" s="198"/>
      <c r="FT206" s="198"/>
      <c r="FU206" s="198"/>
      <c r="FV206" s="198"/>
      <c r="FW206" s="198"/>
      <c r="FX206" s="198"/>
      <c r="FY206" s="198"/>
      <c r="FZ206" s="198"/>
      <c r="GA206" s="198"/>
      <c r="GB206" s="198"/>
      <c r="GC206" s="198"/>
      <c r="GD206" s="198"/>
      <c r="GE206" s="198"/>
      <c r="GF206" s="198"/>
      <c r="GG206" s="198"/>
      <c r="GH206" s="198"/>
      <c r="GI206" s="198"/>
      <c r="GJ206" s="198"/>
      <c r="GK206" s="198"/>
      <c r="GL206" s="198"/>
      <c r="GM206" s="198"/>
      <c r="GN206" s="198"/>
      <c r="GO206" s="198"/>
      <c r="GP206" s="198"/>
      <c r="GQ206" s="198"/>
      <c r="GR206" s="198"/>
      <c r="GS206" s="198"/>
      <c r="GT206" s="198"/>
      <c r="GU206" s="198"/>
      <c r="GV206" s="198"/>
      <c r="GW206" s="198"/>
      <c r="GX206" s="198"/>
      <c r="GY206" s="198"/>
      <c r="GZ206" s="198"/>
      <c r="HA206" s="198"/>
      <c r="HB206" s="198"/>
      <c r="HC206" s="198"/>
      <c r="HD206" s="198"/>
      <c r="HE206" s="198"/>
      <c r="HF206" s="198"/>
      <c r="HG206" s="198"/>
      <c r="HH206" s="198"/>
      <c r="HI206" s="198"/>
      <c r="HJ206" s="198"/>
      <c r="HK206" s="198"/>
      <c r="HL206" s="198"/>
      <c r="HM206" s="198"/>
      <c r="HN206" s="198"/>
    </row>
    <row r="207" s="197" customFormat="1" spans="1:222">
      <c r="A207" s="210"/>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8"/>
      <c r="CZ207" s="198"/>
      <c r="DA207" s="198"/>
      <c r="DB207" s="198"/>
      <c r="DC207" s="198"/>
      <c r="DD207" s="198"/>
      <c r="DE207" s="198"/>
      <c r="DF207" s="198"/>
      <c r="DG207" s="198"/>
      <c r="DH207" s="198"/>
      <c r="DI207" s="198"/>
      <c r="DJ207" s="198"/>
      <c r="DK207" s="198"/>
      <c r="DL207" s="198"/>
      <c r="DM207" s="198"/>
      <c r="DN207" s="198"/>
      <c r="DO207" s="198"/>
      <c r="DP207" s="198"/>
      <c r="DQ207" s="198"/>
      <c r="DR207" s="198"/>
      <c r="DS207" s="198"/>
      <c r="DT207" s="198"/>
      <c r="DU207" s="198"/>
      <c r="DV207" s="198"/>
      <c r="DW207" s="198"/>
      <c r="DX207" s="198"/>
      <c r="DY207" s="198"/>
      <c r="DZ207" s="198"/>
      <c r="EA207" s="198"/>
      <c r="EB207" s="198"/>
      <c r="EC207" s="198"/>
      <c r="ED207" s="198"/>
      <c r="EE207" s="198"/>
      <c r="EF207" s="198"/>
      <c r="EG207" s="198"/>
      <c r="EH207" s="198"/>
      <c r="EI207" s="198"/>
      <c r="EJ207" s="198"/>
      <c r="EK207" s="198"/>
      <c r="EL207" s="198"/>
      <c r="EM207" s="198"/>
      <c r="EN207" s="198"/>
      <c r="EO207" s="198"/>
      <c r="EP207" s="198"/>
      <c r="EQ207" s="198"/>
      <c r="ER207" s="198"/>
      <c r="ES207" s="198"/>
      <c r="ET207" s="198"/>
      <c r="EU207" s="198"/>
      <c r="EV207" s="198"/>
      <c r="EW207" s="198"/>
      <c r="EX207" s="198"/>
      <c r="EY207" s="198"/>
      <c r="EZ207" s="198"/>
      <c r="FA207" s="198"/>
      <c r="FB207" s="198"/>
      <c r="FC207" s="198"/>
      <c r="FD207" s="198"/>
      <c r="FE207" s="198"/>
      <c r="FF207" s="198"/>
      <c r="FG207" s="198"/>
      <c r="FH207" s="198"/>
      <c r="FI207" s="198"/>
      <c r="FJ207" s="198"/>
      <c r="FK207" s="198"/>
      <c r="FL207" s="198"/>
      <c r="FM207" s="198"/>
      <c r="FN207" s="198"/>
      <c r="FO207" s="198"/>
      <c r="FP207" s="198"/>
      <c r="FQ207" s="198"/>
      <c r="FR207" s="198"/>
      <c r="FS207" s="198"/>
      <c r="FT207" s="198"/>
      <c r="FU207" s="198"/>
      <c r="FV207" s="198"/>
      <c r="FW207" s="198"/>
      <c r="FX207" s="198"/>
      <c r="FY207" s="198"/>
      <c r="FZ207" s="198"/>
      <c r="GA207" s="198"/>
      <c r="GB207" s="198"/>
      <c r="GC207" s="198"/>
      <c r="GD207" s="198"/>
      <c r="GE207" s="198"/>
      <c r="GF207" s="198"/>
      <c r="GG207" s="198"/>
      <c r="GH207" s="198"/>
      <c r="GI207" s="198"/>
      <c r="GJ207" s="198"/>
      <c r="GK207" s="198"/>
      <c r="GL207" s="198"/>
      <c r="GM207" s="198"/>
      <c r="GN207" s="198"/>
      <c r="GO207" s="198"/>
      <c r="GP207" s="198"/>
      <c r="GQ207" s="198"/>
      <c r="GR207" s="198"/>
      <c r="GS207" s="198"/>
      <c r="GT207" s="198"/>
      <c r="GU207" s="198"/>
      <c r="GV207" s="198"/>
      <c r="GW207" s="198"/>
      <c r="GX207" s="198"/>
      <c r="GY207" s="198"/>
      <c r="GZ207" s="198"/>
      <c r="HA207" s="198"/>
      <c r="HB207" s="198"/>
      <c r="HC207" s="198"/>
      <c r="HD207" s="198"/>
      <c r="HE207" s="198"/>
      <c r="HF207" s="198"/>
      <c r="HG207" s="198"/>
      <c r="HH207" s="198"/>
      <c r="HI207" s="198"/>
      <c r="HJ207" s="198"/>
      <c r="HK207" s="198"/>
      <c r="HL207" s="198"/>
      <c r="HM207" s="198"/>
      <c r="HN207" s="198"/>
    </row>
    <row r="208" s="197" customFormat="1" spans="1:222">
      <c r="A208" s="210"/>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c r="BN208" s="198"/>
      <c r="BO208" s="198"/>
      <c r="BP208" s="198"/>
      <c r="BQ208" s="198"/>
      <c r="BR208" s="198"/>
      <c r="BS208" s="198"/>
      <c r="BT208" s="198"/>
      <c r="BU208" s="198"/>
      <c r="BV208" s="198"/>
      <c r="BW208" s="198"/>
      <c r="BX208" s="198"/>
      <c r="BY208" s="198"/>
      <c r="BZ208" s="198"/>
      <c r="CA208" s="198"/>
      <c r="CB208" s="198"/>
      <c r="CC208" s="198"/>
      <c r="CD208" s="198"/>
      <c r="CE208" s="198"/>
      <c r="CF208" s="198"/>
      <c r="CG208" s="198"/>
      <c r="CH208" s="198"/>
      <c r="CI208" s="198"/>
      <c r="CJ208" s="198"/>
      <c r="CK208" s="198"/>
      <c r="CL208" s="198"/>
      <c r="CM208" s="198"/>
      <c r="CN208" s="198"/>
      <c r="CO208" s="198"/>
      <c r="CP208" s="198"/>
      <c r="CQ208" s="198"/>
      <c r="CR208" s="198"/>
      <c r="CS208" s="198"/>
      <c r="CT208" s="198"/>
      <c r="CU208" s="198"/>
      <c r="CV208" s="198"/>
      <c r="CW208" s="198"/>
      <c r="CX208" s="198"/>
      <c r="CY208" s="198"/>
      <c r="CZ208" s="198"/>
      <c r="DA208" s="198"/>
      <c r="DB208" s="198"/>
      <c r="DC208" s="198"/>
      <c r="DD208" s="198"/>
      <c r="DE208" s="198"/>
      <c r="DF208" s="198"/>
      <c r="DG208" s="198"/>
      <c r="DH208" s="198"/>
      <c r="DI208" s="198"/>
      <c r="DJ208" s="198"/>
      <c r="DK208" s="198"/>
      <c r="DL208" s="198"/>
      <c r="DM208" s="198"/>
      <c r="DN208" s="198"/>
      <c r="DO208" s="198"/>
      <c r="DP208" s="198"/>
      <c r="DQ208" s="198"/>
      <c r="DR208" s="198"/>
      <c r="DS208" s="198"/>
      <c r="DT208" s="198"/>
      <c r="DU208" s="198"/>
      <c r="DV208" s="198"/>
      <c r="DW208" s="198"/>
      <c r="DX208" s="198"/>
      <c r="DY208" s="198"/>
      <c r="DZ208" s="198"/>
      <c r="EA208" s="198"/>
      <c r="EB208" s="198"/>
      <c r="EC208" s="198"/>
      <c r="ED208" s="198"/>
      <c r="EE208" s="198"/>
      <c r="EF208" s="198"/>
      <c r="EG208" s="198"/>
      <c r="EH208" s="198"/>
      <c r="EI208" s="198"/>
      <c r="EJ208" s="198"/>
      <c r="EK208" s="198"/>
      <c r="EL208" s="198"/>
      <c r="EM208" s="198"/>
      <c r="EN208" s="198"/>
      <c r="EO208" s="198"/>
      <c r="EP208" s="198"/>
      <c r="EQ208" s="198"/>
      <c r="ER208" s="198"/>
      <c r="ES208" s="198"/>
      <c r="ET208" s="198"/>
      <c r="EU208" s="198"/>
      <c r="EV208" s="198"/>
      <c r="EW208" s="198"/>
      <c r="EX208" s="198"/>
      <c r="EY208" s="198"/>
      <c r="EZ208" s="198"/>
      <c r="FA208" s="198"/>
      <c r="FB208" s="198"/>
      <c r="FC208" s="198"/>
      <c r="FD208" s="198"/>
      <c r="FE208" s="198"/>
      <c r="FF208" s="198"/>
      <c r="FG208" s="198"/>
      <c r="FH208" s="198"/>
      <c r="FI208" s="198"/>
      <c r="FJ208" s="198"/>
      <c r="FK208" s="198"/>
      <c r="FL208" s="198"/>
      <c r="FM208" s="198"/>
      <c r="FN208" s="198"/>
      <c r="FO208" s="198"/>
      <c r="FP208" s="198"/>
      <c r="FQ208" s="198"/>
      <c r="FR208" s="198"/>
      <c r="FS208" s="198"/>
      <c r="FT208" s="198"/>
      <c r="FU208" s="198"/>
      <c r="FV208" s="198"/>
      <c r="FW208" s="198"/>
      <c r="FX208" s="198"/>
      <c r="FY208" s="198"/>
      <c r="FZ208" s="198"/>
      <c r="GA208" s="198"/>
      <c r="GB208" s="198"/>
      <c r="GC208" s="198"/>
      <c r="GD208" s="198"/>
      <c r="GE208" s="198"/>
      <c r="GF208" s="198"/>
      <c r="GG208" s="198"/>
      <c r="GH208" s="198"/>
      <c r="GI208" s="198"/>
      <c r="GJ208" s="198"/>
      <c r="GK208" s="198"/>
      <c r="GL208" s="198"/>
      <c r="GM208" s="198"/>
      <c r="GN208" s="198"/>
      <c r="GO208" s="198"/>
      <c r="GP208" s="198"/>
      <c r="GQ208" s="198"/>
      <c r="GR208" s="198"/>
      <c r="GS208" s="198"/>
      <c r="GT208" s="198"/>
      <c r="GU208" s="198"/>
      <c r="GV208" s="198"/>
      <c r="GW208" s="198"/>
      <c r="GX208" s="198"/>
      <c r="GY208" s="198"/>
      <c r="GZ208" s="198"/>
      <c r="HA208" s="198"/>
      <c r="HB208" s="198"/>
      <c r="HC208" s="198"/>
      <c r="HD208" s="198"/>
      <c r="HE208" s="198"/>
      <c r="HF208" s="198"/>
      <c r="HG208" s="198"/>
      <c r="HH208" s="198"/>
      <c r="HI208" s="198"/>
      <c r="HJ208" s="198"/>
      <c r="HK208" s="198"/>
      <c r="HL208" s="198"/>
      <c r="HM208" s="198"/>
      <c r="HN208" s="198"/>
    </row>
    <row r="209" s="197" customFormat="1" spans="1:222">
      <c r="A209" s="21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c r="CG209" s="198"/>
      <c r="CH209" s="198"/>
      <c r="CI209" s="198"/>
      <c r="CJ209" s="198"/>
      <c r="CK209" s="198"/>
      <c r="CL209" s="198"/>
      <c r="CM209" s="198"/>
      <c r="CN209" s="198"/>
      <c r="CO209" s="198"/>
      <c r="CP209" s="198"/>
      <c r="CQ209" s="198"/>
      <c r="CR209" s="198"/>
      <c r="CS209" s="198"/>
      <c r="CT209" s="198"/>
      <c r="CU209" s="198"/>
      <c r="CV209" s="198"/>
      <c r="CW209" s="198"/>
      <c r="CX209" s="198"/>
      <c r="CY209" s="198"/>
      <c r="CZ209" s="198"/>
      <c r="DA209" s="198"/>
      <c r="DB209" s="198"/>
      <c r="DC209" s="198"/>
      <c r="DD209" s="198"/>
      <c r="DE209" s="198"/>
      <c r="DF209" s="198"/>
      <c r="DG209" s="198"/>
      <c r="DH209" s="198"/>
      <c r="DI209" s="198"/>
      <c r="DJ209" s="198"/>
      <c r="DK209" s="198"/>
      <c r="DL209" s="198"/>
      <c r="DM209" s="198"/>
      <c r="DN209" s="198"/>
      <c r="DO209" s="198"/>
      <c r="DP209" s="198"/>
      <c r="DQ209" s="198"/>
      <c r="DR209" s="198"/>
      <c r="DS209" s="198"/>
      <c r="DT209" s="198"/>
      <c r="DU209" s="198"/>
      <c r="DV209" s="198"/>
      <c r="DW209" s="198"/>
      <c r="DX209" s="198"/>
      <c r="DY209" s="198"/>
      <c r="DZ209" s="198"/>
      <c r="EA209" s="198"/>
      <c r="EB209" s="198"/>
      <c r="EC209" s="198"/>
      <c r="ED209" s="198"/>
      <c r="EE209" s="198"/>
      <c r="EF209" s="198"/>
      <c r="EG209" s="198"/>
      <c r="EH209" s="198"/>
      <c r="EI209" s="198"/>
      <c r="EJ209" s="198"/>
      <c r="EK209" s="198"/>
      <c r="EL209" s="198"/>
      <c r="EM209" s="198"/>
      <c r="EN209" s="198"/>
      <c r="EO209" s="198"/>
      <c r="EP209" s="198"/>
      <c r="EQ209" s="198"/>
      <c r="ER209" s="198"/>
      <c r="ES209" s="198"/>
      <c r="ET209" s="198"/>
      <c r="EU209" s="198"/>
      <c r="EV209" s="198"/>
      <c r="EW209" s="198"/>
      <c r="EX209" s="198"/>
      <c r="EY209" s="198"/>
      <c r="EZ209" s="198"/>
      <c r="FA209" s="198"/>
      <c r="FB209" s="198"/>
      <c r="FC209" s="198"/>
      <c r="FD209" s="198"/>
      <c r="FE209" s="198"/>
      <c r="FF209" s="198"/>
      <c r="FG209" s="198"/>
      <c r="FH209" s="198"/>
      <c r="FI209" s="198"/>
      <c r="FJ209" s="198"/>
      <c r="FK209" s="198"/>
      <c r="FL209" s="198"/>
      <c r="FM209" s="198"/>
      <c r="FN209" s="198"/>
      <c r="FO209" s="198"/>
      <c r="FP209" s="198"/>
      <c r="FQ209" s="198"/>
      <c r="FR209" s="198"/>
      <c r="FS209" s="198"/>
      <c r="FT209" s="198"/>
      <c r="FU209" s="198"/>
      <c r="FV209" s="198"/>
      <c r="FW209" s="198"/>
      <c r="FX209" s="198"/>
      <c r="FY209" s="198"/>
      <c r="FZ209" s="198"/>
      <c r="GA209" s="198"/>
      <c r="GB209" s="198"/>
      <c r="GC209" s="198"/>
      <c r="GD209" s="198"/>
      <c r="GE209" s="198"/>
      <c r="GF209" s="198"/>
      <c r="GG209" s="198"/>
      <c r="GH209" s="198"/>
      <c r="GI209" s="198"/>
      <c r="GJ209" s="198"/>
      <c r="GK209" s="198"/>
      <c r="GL209" s="198"/>
      <c r="GM209" s="198"/>
      <c r="GN209" s="198"/>
      <c r="GO209" s="198"/>
      <c r="GP209" s="198"/>
      <c r="GQ209" s="198"/>
      <c r="GR209" s="198"/>
      <c r="GS209" s="198"/>
      <c r="GT209" s="198"/>
      <c r="GU209" s="198"/>
      <c r="GV209" s="198"/>
      <c r="GW209" s="198"/>
      <c r="GX209" s="198"/>
      <c r="GY209" s="198"/>
      <c r="GZ209" s="198"/>
      <c r="HA209" s="198"/>
      <c r="HB209" s="198"/>
      <c r="HC209" s="198"/>
      <c r="HD209" s="198"/>
      <c r="HE209" s="198"/>
      <c r="HF209" s="198"/>
      <c r="HG209" s="198"/>
      <c r="HH209" s="198"/>
      <c r="HI209" s="198"/>
      <c r="HJ209" s="198"/>
      <c r="HK209" s="198"/>
      <c r="HL209" s="198"/>
      <c r="HM209" s="198"/>
      <c r="HN209" s="198"/>
    </row>
    <row r="210" s="197" customFormat="1" spans="1:222">
      <c r="A210" s="210"/>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198"/>
      <c r="DB210" s="198"/>
      <c r="DC210" s="198"/>
      <c r="DD210" s="198"/>
      <c r="DE210" s="198"/>
      <c r="DF210" s="198"/>
      <c r="DG210" s="198"/>
      <c r="DH210" s="198"/>
      <c r="DI210" s="198"/>
      <c r="DJ210" s="198"/>
      <c r="DK210" s="198"/>
      <c r="DL210" s="198"/>
      <c r="DM210" s="198"/>
      <c r="DN210" s="198"/>
      <c r="DO210" s="198"/>
      <c r="DP210" s="198"/>
      <c r="DQ210" s="198"/>
      <c r="DR210" s="198"/>
      <c r="DS210" s="198"/>
      <c r="DT210" s="198"/>
      <c r="DU210" s="198"/>
      <c r="DV210" s="198"/>
      <c r="DW210" s="198"/>
      <c r="DX210" s="198"/>
      <c r="DY210" s="198"/>
      <c r="DZ210" s="198"/>
      <c r="EA210" s="198"/>
      <c r="EB210" s="198"/>
      <c r="EC210" s="198"/>
      <c r="ED210" s="198"/>
      <c r="EE210" s="198"/>
      <c r="EF210" s="198"/>
      <c r="EG210" s="198"/>
      <c r="EH210" s="198"/>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8"/>
      <c r="FU210" s="198"/>
      <c r="FV210" s="198"/>
      <c r="FW210" s="198"/>
      <c r="FX210" s="198"/>
      <c r="FY210" s="198"/>
      <c r="FZ210" s="198"/>
      <c r="GA210" s="198"/>
      <c r="GB210" s="198"/>
      <c r="GC210" s="198"/>
      <c r="GD210" s="198"/>
      <c r="GE210" s="198"/>
      <c r="GF210" s="198"/>
      <c r="GG210" s="198"/>
      <c r="GH210" s="198"/>
      <c r="GI210" s="198"/>
      <c r="GJ210" s="198"/>
      <c r="GK210" s="198"/>
      <c r="GL210" s="198"/>
      <c r="GM210" s="198"/>
      <c r="GN210" s="198"/>
      <c r="GO210" s="198"/>
      <c r="GP210" s="198"/>
      <c r="GQ210" s="198"/>
      <c r="GR210" s="198"/>
      <c r="GS210" s="198"/>
      <c r="GT210" s="198"/>
      <c r="GU210" s="198"/>
      <c r="GV210" s="198"/>
      <c r="GW210" s="198"/>
      <c r="GX210" s="198"/>
      <c r="GY210" s="198"/>
      <c r="GZ210" s="198"/>
      <c r="HA210" s="198"/>
      <c r="HB210" s="198"/>
      <c r="HC210" s="198"/>
      <c r="HD210" s="198"/>
      <c r="HE210" s="198"/>
      <c r="HF210" s="198"/>
      <c r="HG210" s="198"/>
      <c r="HH210" s="198"/>
      <c r="HI210" s="198"/>
      <c r="HJ210" s="198"/>
      <c r="HK210" s="198"/>
      <c r="HL210" s="198"/>
      <c r="HM210" s="198"/>
      <c r="HN210" s="198"/>
    </row>
    <row r="211" s="197" customFormat="1" spans="1:222">
      <c r="A211" s="210"/>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198"/>
      <c r="CT211" s="198"/>
      <c r="CU211" s="198"/>
      <c r="CV211" s="198"/>
      <c r="CW211" s="198"/>
      <c r="CX211" s="198"/>
      <c r="CY211" s="198"/>
      <c r="CZ211" s="198"/>
      <c r="DA211" s="198"/>
      <c r="DB211" s="198"/>
      <c r="DC211" s="198"/>
      <c r="DD211" s="198"/>
      <c r="DE211" s="198"/>
      <c r="DF211" s="198"/>
      <c r="DG211" s="198"/>
      <c r="DH211" s="198"/>
      <c r="DI211" s="198"/>
      <c r="DJ211" s="198"/>
      <c r="DK211" s="198"/>
      <c r="DL211" s="198"/>
      <c r="DM211" s="198"/>
      <c r="DN211" s="198"/>
      <c r="DO211" s="198"/>
      <c r="DP211" s="198"/>
      <c r="DQ211" s="198"/>
      <c r="DR211" s="198"/>
      <c r="DS211" s="198"/>
      <c r="DT211" s="198"/>
      <c r="DU211" s="198"/>
      <c r="DV211" s="198"/>
      <c r="DW211" s="198"/>
      <c r="DX211" s="198"/>
      <c r="DY211" s="198"/>
      <c r="DZ211" s="198"/>
      <c r="EA211" s="198"/>
      <c r="EB211" s="198"/>
      <c r="EC211" s="198"/>
      <c r="ED211" s="198"/>
      <c r="EE211" s="198"/>
      <c r="EF211" s="198"/>
      <c r="EG211" s="198"/>
      <c r="EH211" s="198"/>
      <c r="EI211" s="198"/>
      <c r="EJ211" s="198"/>
      <c r="EK211" s="198"/>
      <c r="EL211" s="198"/>
      <c r="EM211" s="198"/>
      <c r="EN211" s="198"/>
      <c r="EO211" s="198"/>
      <c r="EP211" s="198"/>
      <c r="EQ211" s="198"/>
      <c r="ER211" s="198"/>
      <c r="ES211" s="198"/>
      <c r="ET211" s="198"/>
      <c r="EU211" s="198"/>
      <c r="EV211" s="198"/>
      <c r="EW211" s="198"/>
      <c r="EX211" s="198"/>
      <c r="EY211" s="198"/>
      <c r="EZ211" s="198"/>
      <c r="FA211" s="198"/>
      <c r="FB211" s="198"/>
      <c r="FC211" s="198"/>
      <c r="FD211" s="198"/>
      <c r="FE211" s="198"/>
      <c r="FF211" s="198"/>
      <c r="FG211" s="198"/>
      <c r="FH211" s="198"/>
      <c r="FI211" s="198"/>
      <c r="FJ211" s="198"/>
      <c r="FK211" s="198"/>
      <c r="FL211" s="198"/>
      <c r="FM211" s="198"/>
      <c r="FN211" s="198"/>
      <c r="FO211" s="198"/>
      <c r="FP211" s="198"/>
      <c r="FQ211" s="198"/>
      <c r="FR211" s="198"/>
      <c r="FS211" s="198"/>
      <c r="FT211" s="198"/>
      <c r="FU211" s="198"/>
      <c r="FV211" s="198"/>
      <c r="FW211" s="198"/>
      <c r="FX211" s="198"/>
      <c r="FY211" s="198"/>
      <c r="FZ211" s="198"/>
      <c r="GA211" s="198"/>
      <c r="GB211" s="198"/>
      <c r="GC211" s="198"/>
      <c r="GD211" s="198"/>
      <c r="GE211" s="198"/>
      <c r="GF211" s="198"/>
      <c r="GG211" s="198"/>
      <c r="GH211" s="198"/>
      <c r="GI211" s="198"/>
      <c r="GJ211" s="198"/>
      <c r="GK211" s="198"/>
      <c r="GL211" s="198"/>
      <c r="GM211" s="198"/>
      <c r="GN211" s="198"/>
      <c r="GO211" s="198"/>
      <c r="GP211" s="198"/>
      <c r="GQ211" s="198"/>
      <c r="GR211" s="198"/>
      <c r="GS211" s="198"/>
      <c r="GT211" s="198"/>
      <c r="GU211" s="198"/>
      <c r="GV211" s="198"/>
      <c r="GW211" s="198"/>
      <c r="GX211" s="198"/>
      <c r="GY211" s="198"/>
      <c r="GZ211" s="198"/>
      <c r="HA211" s="198"/>
      <c r="HB211" s="198"/>
      <c r="HC211" s="198"/>
      <c r="HD211" s="198"/>
      <c r="HE211" s="198"/>
      <c r="HF211" s="198"/>
      <c r="HG211" s="198"/>
      <c r="HH211" s="198"/>
      <c r="HI211" s="198"/>
      <c r="HJ211" s="198"/>
      <c r="HK211" s="198"/>
      <c r="HL211" s="198"/>
      <c r="HM211" s="198"/>
      <c r="HN211" s="198"/>
    </row>
    <row r="212" s="197" customFormat="1" spans="1:222">
      <c r="A212" s="210"/>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198"/>
      <c r="CF212" s="198"/>
      <c r="CG212" s="198"/>
      <c r="CH212" s="198"/>
      <c r="CI212" s="198"/>
      <c r="CJ212" s="198"/>
      <c r="CK212" s="198"/>
      <c r="CL212" s="198"/>
      <c r="CM212" s="198"/>
      <c r="CN212" s="198"/>
      <c r="CO212" s="198"/>
      <c r="CP212" s="198"/>
      <c r="CQ212" s="198"/>
      <c r="CR212" s="198"/>
      <c r="CS212" s="198"/>
      <c r="CT212" s="198"/>
      <c r="CU212" s="198"/>
      <c r="CV212" s="198"/>
      <c r="CW212" s="198"/>
      <c r="CX212" s="198"/>
      <c r="CY212" s="198"/>
      <c r="CZ212" s="198"/>
      <c r="DA212" s="198"/>
      <c r="DB212" s="198"/>
      <c r="DC212" s="198"/>
      <c r="DD212" s="198"/>
      <c r="DE212" s="198"/>
      <c r="DF212" s="198"/>
      <c r="DG212" s="198"/>
      <c r="DH212" s="198"/>
      <c r="DI212" s="198"/>
      <c r="DJ212" s="198"/>
      <c r="DK212" s="198"/>
      <c r="DL212" s="198"/>
      <c r="DM212" s="198"/>
      <c r="DN212" s="198"/>
      <c r="DO212" s="198"/>
      <c r="DP212" s="198"/>
      <c r="DQ212" s="198"/>
      <c r="DR212" s="198"/>
      <c r="DS212" s="198"/>
      <c r="DT212" s="198"/>
      <c r="DU212" s="198"/>
      <c r="DV212" s="198"/>
      <c r="DW212" s="198"/>
      <c r="DX212" s="198"/>
      <c r="DY212" s="198"/>
      <c r="DZ212" s="198"/>
      <c r="EA212" s="198"/>
      <c r="EB212" s="198"/>
      <c r="EC212" s="198"/>
      <c r="ED212" s="198"/>
      <c r="EE212" s="198"/>
      <c r="EF212" s="198"/>
      <c r="EG212" s="198"/>
      <c r="EH212" s="198"/>
      <c r="EI212" s="198"/>
      <c r="EJ212" s="198"/>
      <c r="EK212" s="198"/>
      <c r="EL212" s="198"/>
      <c r="EM212" s="198"/>
      <c r="EN212" s="198"/>
      <c r="EO212" s="198"/>
      <c r="EP212" s="198"/>
      <c r="EQ212" s="198"/>
      <c r="ER212" s="198"/>
      <c r="ES212" s="198"/>
      <c r="ET212" s="198"/>
      <c r="EU212" s="198"/>
      <c r="EV212" s="198"/>
      <c r="EW212" s="198"/>
      <c r="EX212" s="198"/>
      <c r="EY212" s="198"/>
      <c r="EZ212" s="198"/>
      <c r="FA212" s="198"/>
      <c r="FB212" s="198"/>
      <c r="FC212" s="198"/>
      <c r="FD212" s="198"/>
      <c r="FE212" s="198"/>
      <c r="FF212" s="198"/>
      <c r="FG212" s="198"/>
      <c r="FH212" s="198"/>
      <c r="FI212" s="198"/>
      <c r="FJ212" s="198"/>
      <c r="FK212" s="198"/>
      <c r="FL212" s="198"/>
      <c r="FM212" s="198"/>
      <c r="FN212" s="198"/>
      <c r="FO212" s="198"/>
      <c r="FP212" s="198"/>
      <c r="FQ212" s="198"/>
      <c r="FR212" s="198"/>
      <c r="FS212" s="198"/>
      <c r="FT212" s="198"/>
      <c r="FU212" s="198"/>
      <c r="FV212" s="198"/>
      <c r="FW212" s="198"/>
      <c r="FX212" s="198"/>
      <c r="FY212" s="198"/>
      <c r="FZ212" s="198"/>
      <c r="GA212" s="198"/>
      <c r="GB212" s="198"/>
      <c r="GC212" s="198"/>
      <c r="GD212" s="198"/>
      <c r="GE212" s="198"/>
      <c r="GF212" s="198"/>
      <c r="GG212" s="198"/>
      <c r="GH212" s="198"/>
      <c r="GI212" s="198"/>
      <c r="GJ212" s="198"/>
      <c r="GK212" s="198"/>
      <c r="GL212" s="198"/>
      <c r="GM212" s="198"/>
      <c r="GN212" s="198"/>
      <c r="GO212" s="198"/>
      <c r="GP212" s="198"/>
      <c r="GQ212" s="198"/>
      <c r="GR212" s="198"/>
      <c r="GS212" s="198"/>
      <c r="GT212" s="198"/>
      <c r="GU212" s="198"/>
      <c r="GV212" s="198"/>
      <c r="GW212" s="198"/>
      <c r="GX212" s="198"/>
      <c r="GY212" s="198"/>
      <c r="GZ212" s="198"/>
      <c r="HA212" s="198"/>
      <c r="HB212" s="198"/>
      <c r="HC212" s="198"/>
      <c r="HD212" s="198"/>
      <c r="HE212" s="198"/>
      <c r="HF212" s="198"/>
      <c r="HG212" s="198"/>
      <c r="HH212" s="198"/>
      <c r="HI212" s="198"/>
      <c r="HJ212" s="198"/>
      <c r="HK212" s="198"/>
      <c r="HL212" s="198"/>
      <c r="HM212" s="198"/>
      <c r="HN212" s="198"/>
    </row>
    <row r="213" s="197" customFormat="1" spans="1:222">
      <c r="A213" s="210"/>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198"/>
      <c r="CT213" s="198"/>
      <c r="CU213" s="198"/>
      <c r="CV213" s="198"/>
      <c r="CW213" s="198"/>
      <c r="CX213" s="198"/>
      <c r="CY213" s="198"/>
      <c r="CZ213" s="198"/>
      <c r="DA213" s="198"/>
      <c r="DB213" s="198"/>
      <c r="DC213" s="198"/>
      <c r="DD213" s="198"/>
      <c r="DE213" s="198"/>
      <c r="DF213" s="198"/>
      <c r="DG213" s="198"/>
      <c r="DH213" s="198"/>
      <c r="DI213" s="198"/>
      <c r="DJ213" s="198"/>
      <c r="DK213" s="198"/>
      <c r="DL213" s="198"/>
      <c r="DM213" s="198"/>
      <c r="DN213" s="198"/>
      <c r="DO213" s="198"/>
      <c r="DP213" s="198"/>
      <c r="DQ213" s="198"/>
      <c r="DR213" s="198"/>
      <c r="DS213" s="198"/>
      <c r="DT213" s="198"/>
      <c r="DU213" s="198"/>
      <c r="DV213" s="198"/>
      <c r="DW213" s="198"/>
      <c r="DX213" s="198"/>
      <c r="DY213" s="198"/>
      <c r="DZ213" s="198"/>
      <c r="EA213" s="198"/>
      <c r="EB213" s="198"/>
      <c r="EC213" s="198"/>
      <c r="ED213" s="198"/>
      <c r="EE213" s="198"/>
      <c r="EF213" s="198"/>
      <c r="EG213" s="198"/>
      <c r="EH213" s="198"/>
      <c r="EI213" s="198"/>
      <c r="EJ213" s="198"/>
      <c r="EK213" s="198"/>
      <c r="EL213" s="198"/>
      <c r="EM213" s="198"/>
      <c r="EN213" s="198"/>
      <c r="EO213" s="198"/>
      <c r="EP213" s="198"/>
      <c r="EQ213" s="198"/>
      <c r="ER213" s="198"/>
      <c r="ES213" s="198"/>
      <c r="ET213" s="198"/>
      <c r="EU213" s="198"/>
      <c r="EV213" s="198"/>
      <c r="EW213" s="198"/>
      <c r="EX213" s="198"/>
      <c r="EY213" s="198"/>
      <c r="EZ213" s="198"/>
      <c r="FA213" s="198"/>
      <c r="FB213" s="198"/>
      <c r="FC213" s="198"/>
      <c r="FD213" s="198"/>
      <c r="FE213" s="198"/>
      <c r="FF213" s="198"/>
      <c r="FG213" s="198"/>
      <c r="FH213" s="198"/>
      <c r="FI213" s="198"/>
      <c r="FJ213" s="198"/>
      <c r="FK213" s="198"/>
      <c r="FL213" s="198"/>
      <c r="FM213" s="198"/>
      <c r="FN213" s="198"/>
      <c r="FO213" s="198"/>
      <c r="FP213" s="198"/>
      <c r="FQ213" s="198"/>
      <c r="FR213" s="198"/>
      <c r="FS213" s="198"/>
      <c r="FT213" s="198"/>
      <c r="FU213" s="198"/>
      <c r="FV213" s="198"/>
      <c r="FW213" s="198"/>
      <c r="FX213" s="198"/>
      <c r="FY213" s="198"/>
      <c r="FZ213" s="198"/>
      <c r="GA213" s="198"/>
      <c r="GB213" s="198"/>
      <c r="GC213" s="198"/>
      <c r="GD213" s="198"/>
      <c r="GE213" s="198"/>
      <c r="GF213" s="198"/>
      <c r="GG213" s="198"/>
      <c r="GH213" s="198"/>
      <c r="GI213" s="198"/>
      <c r="GJ213" s="198"/>
      <c r="GK213" s="198"/>
      <c r="GL213" s="198"/>
      <c r="GM213" s="198"/>
      <c r="GN213" s="198"/>
      <c r="GO213" s="198"/>
      <c r="GP213" s="198"/>
      <c r="GQ213" s="198"/>
      <c r="GR213" s="198"/>
      <c r="GS213" s="198"/>
      <c r="GT213" s="198"/>
      <c r="GU213" s="198"/>
      <c r="GV213" s="198"/>
      <c r="GW213" s="198"/>
      <c r="GX213" s="198"/>
      <c r="GY213" s="198"/>
      <c r="GZ213" s="198"/>
      <c r="HA213" s="198"/>
      <c r="HB213" s="198"/>
      <c r="HC213" s="198"/>
      <c r="HD213" s="198"/>
      <c r="HE213" s="198"/>
      <c r="HF213" s="198"/>
      <c r="HG213" s="198"/>
      <c r="HH213" s="198"/>
      <c r="HI213" s="198"/>
      <c r="HJ213" s="198"/>
      <c r="HK213" s="198"/>
      <c r="HL213" s="198"/>
      <c r="HM213" s="198"/>
      <c r="HN213" s="198"/>
    </row>
    <row r="214" s="197" customFormat="1" spans="1:222">
      <c r="A214" s="210"/>
      <c r="AE214" s="198"/>
      <c r="AF214" s="198"/>
      <c r="AG214" s="198"/>
      <c r="AH214" s="198"/>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8"/>
      <c r="BR214" s="198"/>
      <c r="BS214" s="198"/>
      <c r="BT214" s="198"/>
      <c r="BU214" s="198"/>
      <c r="BV214" s="198"/>
      <c r="BW214" s="198"/>
      <c r="BX214" s="198"/>
      <c r="BY214" s="198"/>
      <c r="BZ214" s="198"/>
      <c r="CA214" s="198"/>
      <c r="CB214" s="198"/>
      <c r="CC214" s="198"/>
      <c r="CD214" s="198"/>
      <c r="CE214" s="198"/>
      <c r="CF214" s="198"/>
      <c r="CG214" s="198"/>
      <c r="CH214" s="198"/>
      <c r="CI214" s="198"/>
      <c r="CJ214" s="198"/>
      <c r="CK214" s="198"/>
      <c r="CL214" s="198"/>
      <c r="CM214" s="198"/>
      <c r="CN214" s="198"/>
      <c r="CO214" s="198"/>
      <c r="CP214" s="198"/>
      <c r="CQ214" s="198"/>
      <c r="CR214" s="198"/>
      <c r="CS214" s="198"/>
      <c r="CT214" s="198"/>
      <c r="CU214" s="198"/>
      <c r="CV214" s="198"/>
      <c r="CW214" s="198"/>
      <c r="CX214" s="198"/>
      <c r="CY214" s="198"/>
      <c r="CZ214" s="198"/>
      <c r="DA214" s="198"/>
      <c r="DB214" s="198"/>
      <c r="DC214" s="198"/>
      <c r="DD214" s="198"/>
      <c r="DE214" s="198"/>
      <c r="DF214" s="198"/>
      <c r="DG214" s="198"/>
      <c r="DH214" s="198"/>
      <c r="DI214" s="198"/>
      <c r="DJ214" s="198"/>
      <c r="DK214" s="198"/>
      <c r="DL214" s="198"/>
      <c r="DM214" s="198"/>
      <c r="DN214" s="198"/>
      <c r="DO214" s="198"/>
      <c r="DP214" s="198"/>
      <c r="DQ214" s="198"/>
      <c r="DR214" s="198"/>
      <c r="DS214" s="198"/>
      <c r="DT214" s="198"/>
      <c r="DU214" s="198"/>
      <c r="DV214" s="198"/>
      <c r="DW214" s="198"/>
      <c r="DX214" s="198"/>
      <c r="DY214" s="198"/>
      <c r="DZ214" s="198"/>
      <c r="EA214" s="198"/>
      <c r="EB214" s="198"/>
      <c r="EC214" s="198"/>
      <c r="ED214" s="198"/>
      <c r="EE214" s="198"/>
      <c r="EF214" s="198"/>
      <c r="EG214" s="198"/>
      <c r="EH214" s="198"/>
      <c r="EI214" s="198"/>
      <c r="EJ214" s="198"/>
      <c r="EK214" s="198"/>
      <c r="EL214" s="198"/>
      <c r="EM214" s="198"/>
      <c r="EN214" s="198"/>
      <c r="EO214" s="198"/>
      <c r="EP214" s="198"/>
      <c r="EQ214" s="198"/>
      <c r="ER214" s="198"/>
      <c r="ES214" s="198"/>
      <c r="ET214" s="198"/>
      <c r="EU214" s="198"/>
      <c r="EV214" s="198"/>
      <c r="EW214" s="198"/>
      <c r="EX214" s="198"/>
      <c r="EY214" s="198"/>
      <c r="EZ214" s="198"/>
      <c r="FA214" s="198"/>
      <c r="FB214" s="198"/>
      <c r="FC214" s="198"/>
      <c r="FD214" s="198"/>
      <c r="FE214" s="198"/>
      <c r="FF214" s="198"/>
      <c r="FG214" s="198"/>
      <c r="FH214" s="198"/>
      <c r="FI214" s="198"/>
      <c r="FJ214" s="198"/>
      <c r="FK214" s="198"/>
      <c r="FL214" s="198"/>
      <c r="FM214" s="198"/>
      <c r="FN214" s="198"/>
      <c r="FO214" s="198"/>
      <c r="FP214" s="198"/>
      <c r="FQ214" s="198"/>
      <c r="FR214" s="198"/>
      <c r="FS214" s="198"/>
      <c r="FT214" s="198"/>
      <c r="FU214" s="198"/>
      <c r="FV214" s="198"/>
      <c r="FW214" s="198"/>
      <c r="FX214" s="198"/>
      <c r="FY214" s="198"/>
      <c r="FZ214" s="198"/>
      <c r="GA214" s="198"/>
      <c r="GB214" s="198"/>
      <c r="GC214" s="198"/>
      <c r="GD214" s="198"/>
      <c r="GE214" s="198"/>
      <c r="GF214" s="198"/>
      <c r="GG214" s="198"/>
      <c r="GH214" s="198"/>
      <c r="GI214" s="198"/>
      <c r="GJ214" s="198"/>
      <c r="GK214" s="198"/>
      <c r="GL214" s="198"/>
      <c r="GM214" s="198"/>
      <c r="GN214" s="198"/>
      <c r="GO214" s="198"/>
      <c r="GP214" s="198"/>
      <c r="GQ214" s="198"/>
      <c r="GR214" s="198"/>
      <c r="GS214" s="198"/>
      <c r="GT214" s="198"/>
      <c r="GU214" s="198"/>
      <c r="GV214" s="198"/>
      <c r="GW214" s="198"/>
      <c r="GX214" s="198"/>
      <c r="GY214" s="198"/>
      <c r="GZ214" s="198"/>
      <c r="HA214" s="198"/>
      <c r="HB214" s="198"/>
      <c r="HC214" s="198"/>
      <c r="HD214" s="198"/>
      <c r="HE214" s="198"/>
      <c r="HF214" s="198"/>
      <c r="HG214" s="198"/>
      <c r="HH214" s="198"/>
      <c r="HI214" s="198"/>
      <c r="HJ214" s="198"/>
      <c r="HK214" s="198"/>
      <c r="HL214" s="198"/>
      <c r="HM214" s="198"/>
      <c r="HN214" s="198"/>
    </row>
    <row r="215" s="197" customFormat="1" spans="1:222">
      <c r="A215" s="210"/>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198"/>
      <c r="DB215" s="198"/>
      <c r="DC215" s="198"/>
      <c r="DD215" s="198"/>
      <c r="DE215" s="198"/>
      <c r="DF215" s="198"/>
      <c r="DG215" s="198"/>
      <c r="DH215" s="198"/>
      <c r="DI215" s="198"/>
      <c r="DJ215" s="198"/>
      <c r="DK215" s="198"/>
      <c r="DL215" s="198"/>
      <c r="DM215" s="198"/>
      <c r="DN215" s="198"/>
      <c r="DO215" s="198"/>
      <c r="DP215" s="198"/>
      <c r="DQ215" s="198"/>
      <c r="DR215" s="198"/>
      <c r="DS215" s="198"/>
      <c r="DT215" s="198"/>
      <c r="DU215" s="198"/>
      <c r="DV215" s="198"/>
      <c r="DW215" s="198"/>
      <c r="DX215" s="198"/>
      <c r="DY215" s="198"/>
      <c r="DZ215" s="198"/>
      <c r="EA215" s="198"/>
      <c r="EB215" s="198"/>
      <c r="EC215" s="198"/>
      <c r="ED215" s="198"/>
      <c r="EE215" s="198"/>
      <c r="EF215" s="198"/>
      <c r="EG215" s="198"/>
      <c r="EH215" s="198"/>
      <c r="EI215" s="198"/>
      <c r="EJ215" s="198"/>
      <c r="EK215" s="198"/>
      <c r="EL215" s="198"/>
      <c r="EM215" s="198"/>
      <c r="EN215" s="198"/>
      <c r="EO215" s="198"/>
      <c r="EP215" s="198"/>
      <c r="EQ215" s="198"/>
      <c r="ER215" s="198"/>
      <c r="ES215" s="198"/>
      <c r="ET215" s="198"/>
      <c r="EU215" s="198"/>
      <c r="EV215" s="198"/>
      <c r="EW215" s="198"/>
      <c r="EX215" s="198"/>
      <c r="EY215" s="198"/>
      <c r="EZ215" s="198"/>
      <c r="FA215" s="198"/>
      <c r="FB215" s="198"/>
      <c r="FC215" s="198"/>
      <c r="FD215" s="198"/>
      <c r="FE215" s="198"/>
      <c r="FF215" s="198"/>
      <c r="FG215" s="198"/>
      <c r="FH215" s="198"/>
      <c r="FI215" s="198"/>
      <c r="FJ215" s="198"/>
      <c r="FK215" s="198"/>
      <c r="FL215" s="198"/>
      <c r="FM215" s="198"/>
      <c r="FN215" s="198"/>
      <c r="FO215" s="198"/>
      <c r="FP215" s="198"/>
      <c r="FQ215" s="198"/>
      <c r="FR215" s="198"/>
      <c r="FS215" s="198"/>
      <c r="FT215" s="198"/>
      <c r="FU215" s="198"/>
      <c r="FV215" s="198"/>
      <c r="FW215" s="198"/>
      <c r="FX215" s="198"/>
      <c r="FY215" s="198"/>
      <c r="FZ215" s="198"/>
      <c r="GA215" s="198"/>
      <c r="GB215" s="198"/>
      <c r="GC215" s="198"/>
      <c r="GD215" s="198"/>
      <c r="GE215" s="198"/>
      <c r="GF215" s="198"/>
      <c r="GG215" s="198"/>
      <c r="GH215" s="198"/>
      <c r="GI215" s="198"/>
      <c r="GJ215" s="198"/>
      <c r="GK215" s="198"/>
      <c r="GL215" s="198"/>
      <c r="GM215" s="198"/>
      <c r="GN215" s="198"/>
      <c r="GO215" s="198"/>
      <c r="GP215" s="198"/>
      <c r="GQ215" s="198"/>
      <c r="GR215" s="198"/>
      <c r="GS215" s="198"/>
      <c r="GT215" s="198"/>
      <c r="GU215" s="198"/>
      <c r="GV215" s="198"/>
      <c r="GW215" s="198"/>
      <c r="GX215" s="198"/>
      <c r="GY215" s="198"/>
      <c r="GZ215" s="198"/>
      <c r="HA215" s="198"/>
      <c r="HB215" s="198"/>
      <c r="HC215" s="198"/>
      <c r="HD215" s="198"/>
      <c r="HE215" s="198"/>
      <c r="HF215" s="198"/>
      <c r="HG215" s="198"/>
      <c r="HH215" s="198"/>
      <c r="HI215" s="198"/>
      <c r="HJ215" s="198"/>
      <c r="HK215" s="198"/>
      <c r="HL215" s="198"/>
      <c r="HM215" s="198"/>
      <c r="HN215" s="198"/>
    </row>
    <row r="216" s="197" customFormat="1" spans="1:222">
      <c r="A216" s="21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c r="EM216" s="198"/>
      <c r="EN216" s="198"/>
      <c r="EO216" s="198"/>
      <c r="EP216" s="198"/>
      <c r="EQ216" s="198"/>
      <c r="ER216" s="198"/>
      <c r="ES216" s="198"/>
      <c r="ET216" s="198"/>
      <c r="EU216" s="198"/>
      <c r="EV216" s="198"/>
      <c r="EW216" s="198"/>
      <c r="EX216" s="198"/>
      <c r="EY216" s="198"/>
      <c r="EZ216" s="198"/>
      <c r="FA216" s="198"/>
      <c r="FB216" s="198"/>
      <c r="FC216" s="198"/>
      <c r="FD216" s="198"/>
      <c r="FE216" s="198"/>
      <c r="FF216" s="198"/>
      <c r="FG216" s="198"/>
      <c r="FH216" s="198"/>
      <c r="FI216" s="198"/>
      <c r="FJ216" s="198"/>
      <c r="FK216" s="198"/>
      <c r="FL216" s="198"/>
      <c r="FM216" s="198"/>
      <c r="FN216" s="198"/>
      <c r="FO216" s="198"/>
      <c r="FP216" s="198"/>
      <c r="FQ216" s="198"/>
      <c r="FR216" s="198"/>
      <c r="FS216" s="198"/>
      <c r="FT216" s="198"/>
      <c r="FU216" s="198"/>
      <c r="FV216" s="198"/>
      <c r="FW216" s="198"/>
      <c r="FX216" s="198"/>
      <c r="FY216" s="198"/>
      <c r="FZ216" s="198"/>
      <c r="GA216" s="198"/>
      <c r="GB216" s="198"/>
      <c r="GC216" s="198"/>
      <c r="GD216" s="198"/>
      <c r="GE216" s="198"/>
      <c r="GF216" s="198"/>
      <c r="GG216" s="198"/>
      <c r="GH216" s="198"/>
      <c r="GI216" s="198"/>
      <c r="GJ216" s="198"/>
      <c r="GK216" s="198"/>
      <c r="GL216" s="198"/>
      <c r="GM216" s="198"/>
      <c r="GN216" s="198"/>
      <c r="GO216" s="198"/>
      <c r="GP216" s="198"/>
      <c r="GQ216" s="198"/>
      <c r="GR216" s="198"/>
      <c r="GS216" s="198"/>
      <c r="GT216" s="198"/>
      <c r="GU216" s="198"/>
      <c r="GV216" s="198"/>
      <c r="GW216" s="198"/>
      <c r="GX216" s="198"/>
      <c r="GY216" s="198"/>
      <c r="GZ216" s="198"/>
      <c r="HA216" s="198"/>
      <c r="HB216" s="198"/>
      <c r="HC216" s="198"/>
      <c r="HD216" s="198"/>
      <c r="HE216" s="198"/>
      <c r="HF216" s="198"/>
      <c r="HG216" s="198"/>
      <c r="HH216" s="198"/>
      <c r="HI216" s="198"/>
      <c r="HJ216" s="198"/>
      <c r="HK216" s="198"/>
      <c r="HL216" s="198"/>
      <c r="HM216" s="198"/>
      <c r="HN216" s="198"/>
    </row>
    <row r="217" s="197" customFormat="1" spans="1:222">
      <c r="A217" s="210"/>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198"/>
      <c r="DB217" s="198"/>
      <c r="DC217" s="198"/>
      <c r="DD217" s="198"/>
      <c r="DE217" s="198"/>
      <c r="DF217" s="198"/>
      <c r="DG217" s="198"/>
      <c r="DH217" s="198"/>
      <c r="DI217" s="198"/>
      <c r="DJ217" s="198"/>
      <c r="DK217" s="198"/>
      <c r="DL217" s="198"/>
      <c r="DM217" s="198"/>
      <c r="DN217" s="198"/>
      <c r="DO217" s="198"/>
      <c r="DP217" s="198"/>
      <c r="DQ217" s="198"/>
      <c r="DR217" s="198"/>
      <c r="DS217" s="198"/>
      <c r="DT217" s="198"/>
      <c r="DU217" s="198"/>
      <c r="DV217" s="198"/>
      <c r="DW217" s="198"/>
      <c r="DX217" s="198"/>
      <c r="DY217" s="198"/>
      <c r="DZ217" s="198"/>
      <c r="EA217" s="198"/>
      <c r="EB217" s="198"/>
      <c r="EC217" s="198"/>
      <c r="ED217" s="198"/>
      <c r="EE217" s="198"/>
      <c r="EF217" s="198"/>
      <c r="EG217" s="198"/>
      <c r="EH217" s="198"/>
      <c r="EI217" s="198"/>
      <c r="EJ217" s="198"/>
      <c r="EK217" s="198"/>
      <c r="EL217" s="198"/>
      <c r="EM217" s="198"/>
      <c r="EN217" s="198"/>
      <c r="EO217" s="198"/>
      <c r="EP217" s="198"/>
      <c r="EQ217" s="198"/>
      <c r="ER217" s="198"/>
      <c r="ES217" s="198"/>
      <c r="ET217" s="198"/>
      <c r="EU217" s="198"/>
      <c r="EV217" s="198"/>
      <c r="EW217" s="198"/>
      <c r="EX217" s="198"/>
      <c r="EY217" s="198"/>
      <c r="EZ217" s="198"/>
      <c r="FA217" s="198"/>
      <c r="FB217" s="198"/>
      <c r="FC217" s="198"/>
      <c r="FD217" s="198"/>
      <c r="FE217" s="198"/>
      <c r="FF217" s="198"/>
      <c r="FG217" s="198"/>
      <c r="FH217" s="198"/>
      <c r="FI217" s="198"/>
      <c r="FJ217" s="198"/>
      <c r="FK217" s="198"/>
      <c r="FL217" s="198"/>
      <c r="FM217" s="198"/>
      <c r="FN217" s="198"/>
      <c r="FO217" s="198"/>
      <c r="FP217" s="198"/>
      <c r="FQ217" s="198"/>
      <c r="FR217" s="198"/>
      <c r="FS217" s="198"/>
      <c r="FT217" s="198"/>
      <c r="FU217" s="198"/>
      <c r="FV217" s="198"/>
      <c r="FW217" s="198"/>
      <c r="FX217" s="198"/>
      <c r="FY217" s="198"/>
      <c r="FZ217" s="198"/>
      <c r="GA217" s="198"/>
      <c r="GB217" s="198"/>
      <c r="GC217" s="198"/>
      <c r="GD217" s="198"/>
      <c r="GE217" s="198"/>
      <c r="GF217" s="198"/>
      <c r="GG217" s="198"/>
      <c r="GH217" s="198"/>
      <c r="GI217" s="198"/>
      <c r="GJ217" s="198"/>
      <c r="GK217" s="198"/>
      <c r="GL217" s="198"/>
      <c r="GM217" s="198"/>
      <c r="GN217" s="198"/>
      <c r="GO217" s="198"/>
      <c r="GP217" s="198"/>
      <c r="GQ217" s="198"/>
      <c r="GR217" s="198"/>
      <c r="GS217" s="198"/>
      <c r="GT217" s="198"/>
      <c r="GU217" s="198"/>
      <c r="GV217" s="198"/>
      <c r="GW217" s="198"/>
      <c r="GX217" s="198"/>
      <c r="GY217" s="198"/>
      <c r="GZ217" s="198"/>
      <c r="HA217" s="198"/>
      <c r="HB217" s="198"/>
      <c r="HC217" s="198"/>
      <c r="HD217" s="198"/>
      <c r="HE217" s="198"/>
      <c r="HF217" s="198"/>
      <c r="HG217" s="198"/>
      <c r="HH217" s="198"/>
      <c r="HI217" s="198"/>
      <c r="HJ217" s="198"/>
      <c r="HK217" s="198"/>
      <c r="HL217" s="198"/>
      <c r="HM217" s="198"/>
      <c r="HN217" s="198"/>
    </row>
    <row r="218" s="197" customFormat="1" spans="1:222">
      <c r="A218" s="210"/>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198"/>
      <c r="DG218" s="198"/>
      <c r="DH218" s="198"/>
      <c r="DI218" s="198"/>
      <c r="DJ218" s="198"/>
      <c r="DK218" s="198"/>
      <c r="DL218" s="198"/>
      <c r="DM218" s="198"/>
      <c r="DN218" s="198"/>
      <c r="DO218" s="198"/>
      <c r="DP218" s="198"/>
      <c r="DQ218" s="198"/>
      <c r="DR218" s="198"/>
      <c r="DS218" s="198"/>
      <c r="DT218" s="198"/>
      <c r="DU218" s="198"/>
      <c r="DV218" s="198"/>
      <c r="DW218" s="198"/>
      <c r="DX218" s="198"/>
      <c r="DY218" s="198"/>
      <c r="DZ218" s="198"/>
      <c r="EA218" s="198"/>
      <c r="EB218" s="198"/>
      <c r="EC218" s="198"/>
      <c r="ED218" s="198"/>
      <c r="EE218" s="198"/>
      <c r="EF218" s="198"/>
      <c r="EG218" s="198"/>
      <c r="EH218" s="198"/>
      <c r="EI218" s="198"/>
      <c r="EJ218" s="198"/>
      <c r="EK218" s="198"/>
      <c r="EL218" s="198"/>
      <c r="EM218" s="198"/>
      <c r="EN218" s="198"/>
      <c r="EO218" s="198"/>
      <c r="EP218" s="198"/>
      <c r="EQ218" s="198"/>
      <c r="ER218" s="198"/>
      <c r="ES218" s="198"/>
      <c r="ET218" s="198"/>
      <c r="EU218" s="198"/>
      <c r="EV218" s="198"/>
      <c r="EW218" s="198"/>
      <c r="EX218" s="198"/>
      <c r="EY218" s="198"/>
      <c r="EZ218" s="198"/>
      <c r="FA218" s="198"/>
      <c r="FB218" s="198"/>
      <c r="FC218" s="198"/>
      <c r="FD218" s="198"/>
      <c r="FE218" s="198"/>
      <c r="FF218" s="198"/>
      <c r="FG218" s="198"/>
      <c r="FH218" s="198"/>
      <c r="FI218" s="198"/>
      <c r="FJ218" s="198"/>
      <c r="FK218" s="198"/>
      <c r="FL218" s="198"/>
      <c r="FM218" s="198"/>
      <c r="FN218" s="198"/>
      <c r="FO218" s="198"/>
      <c r="FP218" s="198"/>
      <c r="FQ218" s="198"/>
      <c r="FR218" s="198"/>
      <c r="FS218" s="198"/>
      <c r="FT218" s="198"/>
      <c r="FU218" s="198"/>
      <c r="FV218" s="198"/>
      <c r="FW218" s="198"/>
      <c r="FX218" s="198"/>
      <c r="FY218" s="198"/>
      <c r="FZ218" s="198"/>
      <c r="GA218" s="198"/>
      <c r="GB218" s="198"/>
      <c r="GC218" s="198"/>
      <c r="GD218" s="198"/>
      <c r="GE218" s="198"/>
      <c r="GF218" s="198"/>
      <c r="GG218" s="198"/>
      <c r="GH218" s="198"/>
      <c r="GI218" s="198"/>
      <c r="GJ218" s="198"/>
      <c r="GK218" s="198"/>
      <c r="GL218" s="198"/>
      <c r="GM218" s="198"/>
      <c r="GN218" s="198"/>
      <c r="GO218" s="198"/>
      <c r="GP218" s="198"/>
      <c r="GQ218" s="198"/>
      <c r="GR218" s="198"/>
      <c r="GS218" s="198"/>
      <c r="GT218" s="198"/>
      <c r="GU218" s="198"/>
      <c r="GV218" s="198"/>
      <c r="GW218" s="198"/>
      <c r="GX218" s="198"/>
      <c r="GY218" s="198"/>
      <c r="GZ218" s="198"/>
      <c r="HA218" s="198"/>
      <c r="HB218" s="198"/>
      <c r="HC218" s="198"/>
      <c r="HD218" s="198"/>
      <c r="HE218" s="198"/>
      <c r="HF218" s="198"/>
      <c r="HG218" s="198"/>
      <c r="HH218" s="198"/>
      <c r="HI218" s="198"/>
      <c r="HJ218" s="198"/>
      <c r="HK218" s="198"/>
      <c r="HL218" s="198"/>
      <c r="HM218" s="198"/>
      <c r="HN218" s="198"/>
    </row>
    <row r="219" s="197" customFormat="1" spans="1:222">
      <c r="A219" s="210"/>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198"/>
      <c r="DB219" s="198"/>
      <c r="DC219" s="198"/>
      <c r="DD219" s="198"/>
      <c r="DE219" s="198"/>
      <c r="DF219" s="198"/>
      <c r="DG219" s="198"/>
      <c r="DH219" s="198"/>
      <c r="DI219" s="198"/>
      <c r="DJ219" s="198"/>
      <c r="DK219" s="198"/>
      <c r="DL219" s="198"/>
      <c r="DM219" s="198"/>
      <c r="DN219" s="198"/>
      <c r="DO219" s="198"/>
      <c r="DP219" s="198"/>
      <c r="DQ219" s="198"/>
      <c r="DR219" s="198"/>
      <c r="DS219" s="198"/>
      <c r="DT219" s="198"/>
      <c r="DU219" s="198"/>
      <c r="DV219" s="198"/>
      <c r="DW219" s="198"/>
      <c r="DX219" s="198"/>
      <c r="DY219" s="198"/>
      <c r="DZ219" s="198"/>
      <c r="EA219" s="198"/>
      <c r="EB219" s="198"/>
      <c r="EC219" s="198"/>
      <c r="ED219" s="198"/>
      <c r="EE219" s="198"/>
      <c r="EF219" s="198"/>
      <c r="EG219" s="198"/>
      <c r="EH219" s="198"/>
      <c r="EI219" s="198"/>
      <c r="EJ219" s="198"/>
      <c r="EK219" s="198"/>
      <c r="EL219" s="198"/>
      <c r="EM219" s="198"/>
      <c r="EN219" s="198"/>
      <c r="EO219" s="198"/>
      <c r="EP219" s="198"/>
      <c r="EQ219" s="198"/>
      <c r="ER219" s="198"/>
      <c r="ES219" s="198"/>
      <c r="ET219" s="198"/>
      <c r="EU219" s="198"/>
      <c r="EV219" s="198"/>
      <c r="EW219" s="198"/>
      <c r="EX219" s="198"/>
      <c r="EY219" s="198"/>
      <c r="EZ219" s="198"/>
      <c r="FA219" s="198"/>
      <c r="FB219" s="198"/>
      <c r="FC219" s="198"/>
      <c r="FD219" s="198"/>
      <c r="FE219" s="198"/>
      <c r="FF219" s="198"/>
      <c r="FG219" s="198"/>
      <c r="FH219" s="198"/>
      <c r="FI219" s="198"/>
      <c r="FJ219" s="198"/>
      <c r="FK219" s="198"/>
      <c r="FL219" s="198"/>
      <c r="FM219" s="198"/>
      <c r="FN219" s="198"/>
      <c r="FO219" s="198"/>
      <c r="FP219" s="198"/>
      <c r="FQ219" s="198"/>
      <c r="FR219" s="198"/>
      <c r="FS219" s="198"/>
      <c r="FT219" s="198"/>
      <c r="FU219" s="198"/>
      <c r="FV219" s="198"/>
      <c r="FW219" s="198"/>
      <c r="FX219" s="198"/>
      <c r="FY219" s="198"/>
      <c r="FZ219" s="198"/>
      <c r="GA219" s="198"/>
      <c r="GB219" s="198"/>
      <c r="GC219" s="198"/>
      <c r="GD219" s="198"/>
      <c r="GE219" s="198"/>
      <c r="GF219" s="198"/>
      <c r="GG219" s="198"/>
      <c r="GH219" s="198"/>
      <c r="GI219" s="198"/>
      <c r="GJ219" s="198"/>
      <c r="GK219" s="198"/>
      <c r="GL219" s="198"/>
      <c r="GM219" s="198"/>
      <c r="GN219" s="198"/>
      <c r="GO219" s="198"/>
      <c r="GP219" s="198"/>
      <c r="GQ219" s="198"/>
      <c r="GR219" s="198"/>
      <c r="GS219" s="198"/>
      <c r="GT219" s="198"/>
      <c r="GU219" s="198"/>
      <c r="GV219" s="198"/>
      <c r="GW219" s="198"/>
      <c r="GX219" s="198"/>
      <c r="GY219" s="198"/>
      <c r="GZ219" s="198"/>
      <c r="HA219" s="198"/>
      <c r="HB219" s="198"/>
      <c r="HC219" s="198"/>
      <c r="HD219" s="198"/>
      <c r="HE219" s="198"/>
      <c r="HF219" s="198"/>
      <c r="HG219" s="198"/>
      <c r="HH219" s="198"/>
      <c r="HI219" s="198"/>
      <c r="HJ219" s="198"/>
      <c r="HK219" s="198"/>
      <c r="HL219" s="198"/>
      <c r="HM219" s="198"/>
      <c r="HN219" s="198"/>
    </row>
    <row r="220" s="197" customFormat="1" spans="1:222">
      <c r="A220" s="210"/>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c r="BU220" s="198"/>
      <c r="BV220" s="198"/>
      <c r="BW220" s="198"/>
      <c r="BX220" s="198"/>
      <c r="BY220" s="198"/>
      <c r="BZ220" s="198"/>
      <c r="CA220" s="198"/>
      <c r="CB220" s="198"/>
      <c r="CC220" s="198"/>
      <c r="CD220" s="198"/>
      <c r="CE220" s="198"/>
      <c r="CF220" s="198"/>
      <c r="CG220" s="198"/>
      <c r="CH220" s="198"/>
      <c r="CI220" s="198"/>
      <c r="CJ220" s="198"/>
      <c r="CK220" s="198"/>
      <c r="CL220" s="198"/>
      <c r="CM220" s="198"/>
      <c r="CN220" s="198"/>
      <c r="CO220" s="198"/>
      <c r="CP220" s="198"/>
      <c r="CQ220" s="198"/>
      <c r="CR220" s="198"/>
      <c r="CS220" s="198"/>
      <c r="CT220" s="198"/>
      <c r="CU220" s="198"/>
      <c r="CV220" s="198"/>
      <c r="CW220" s="198"/>
      <c r="CX220" s="198"/>
      <c r="CY220" s="198"/>
      <c r="CZ220" s="198"/>
      <c r="DA220" s="198"/>
      <c r="DB220" s="198"/>
      <c r="DC220" s="198"/>
      <c r="DD220" s="198"/>
      <c r="DE220" s="198"/>
      <c r="DF220" s="198"/>
      <c r="DG220" s="198"/>
      <c r="DH220" s="198"/>
      <c r="DI220" s="198"/>
      <c r="DJ220" s="198"/>
      <c r="DK220" s="198"/>
      <c r="DL220" s="198"/>
      <c r="DM220" s="198"/>
      <c r="DN220" s="198"/>
      <c r="DO220" s="198"/>
      <c r="DP220" s="198"/>
      <c r="DQ220" s="198"/>
      <c r="DR220" s="198"/>
      <c r="DS220" s="198"/>
      <c r="DT220" s="198"/>
      <c r="DU220" s="198"/>
      <c r="DV220" s="198"/>
      <c r="DW220" s="198"/>
      <c r="DX220" s="198"/>
      <c r="DY220" s="198"/>
      <c r="DZ220" s="198"/>
      <c r="EA220" s="198"/>
      <c r="EB220" s="198"/>
      <c r="EC220" s="198"/>
      <c r="ED220" s="198"/>
      <c r="EE220" s="198"/>
      <c r="EF220" s="198"/>
      <c r="EG220" s="198"/>
      <c r="EH220" s="198"/>
      <c r="EI220" s="198"/>
      <c r="EJ220" s="198"/>
      <c r="EK220" s="198"/>
      <c r="EL220" s="198"/>
      <c r="EM220" s="198"/>
      <c r="EN220" s="198"/>
      <c r="EO220" s="198"/>
      <c r="EP220" s="198"/>
      <c r="EQ220" s="198"/>
      <c r="ER220" s="198"/>
      <c r="ES220" s="198"/>
      <c r="ET220" s="198"/>
      <c r="EU220" s="198"/>
      <c r="EV220" s="198"/>
      <c r="EW220" s="198"/>
      <c r="EX220" s="198"/>
      <c r="EY220" s="198"/>
      <c r="EZ220" s="198"/>
      <c r="FA220" s="198"/>
      <c r="FB220" s="198"/>
      <c r="FC220" s="198"/>
      <c r="FD220" s="198"/>
      <c r="FE220" s="198"/>
      <c r="FF220" s="198"/>
      <c r="FG220" s="198"/>
      <c r="FH220" s="198"/>
      <c r="FI220" s="198"/>
      <c r="FJ220" s="198"/>
      <c r="FK220" s="198"/>
      <c r="FL220" s="198"/>
      <c r="FM220" s="198"/>
      <c r="FN220" s="198"/>
      <c r="FO220" s="198"/>
      <c r="FP220" s="198"/>
      <c r="FQ220" s="198"/>
      <c r="FR220" s="198"/>
      <c r="FS220" s="198"/>
      <c r="FT220" s="198"/>
      <c r="FU220" s="198"/>
      <c r="FV220" s="198"/>
      <c r="FW220" s="198"/>
      <c r="FX220" s="198"/>
      <c r="FY220" s="198"/>
      <c r="FZ220" s="198"/>
      <c r="GA220" s="198"/>
      <c r="GB220" s="198"/>
      <c r="GC220" s="198"/>
      <c r="GD220" s="198"/>
      <c r="GE220" s="198"/>
      <c r="GF220" s="198"/>
      <c r="GG220" s="198"/>
      <c r="GH220" s="198"/>
      <c r="GI220" s="198"/>
      <c r="GJ220" s="198"/>
      <c r="GK220" s="198"/>
      <c r="GL220" s="198"/>
      <c r="GM220" s="198"/>
      <c r="GN220" s="198"/>
      <c r="GO220" s="198"/>
      <c r="GP220" s="198"/>
      <c r="GQ220" s="198"/>
      <c r="GR220" s="198"/>
      <c r="GS220" s="198"/>
      <c r="GT220" s="198"/>
      <c r="GU220" s="198"/>
      <c r="GV220" s="198"/>
      <c r="GW220" s="198"/>
      <c r="GX220" s="198"/>
      <c r="GY220" s="198"/>
      <c r="GZ220" s="198"/>
      <c r="HA220" s="198"/>
      <c r="HB220" s="198"/>
      <c r="HC220" s="198"/>
      <c r="HD220" s="198"/>
      <c r="HE220" s="198"/>
      <c r="HF220" s="198"/>
      <c r="HG220" s="198"/>
      <c r="HH220" s="198"/>
      <c r="HI220" s="198"/>
      <c r="HJ220" s="198"/>
      <c r="HK220" s="198"/>
      <c r="HL220" s="198"/>
      <c r="HM220" s="198"/>
      <c r="HN220" s="198"/>
    </row>
    <row r="221" s="197" customFormat="1" spans="1:222">
      <c r="A221" s="210"/>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8"/>
      <c r="BR221" s="198"/>
      <c r="BS221" s="198"/>
      <c r="BT221" s="198"/>
      <c r="BU221" s="198"/>
      <c r="BV221" s="198"/>
      <c r="BW221" s="198"/>
      <c r="BX221" s="198"/>
      <c r="BY221" s="198"/>
      <c r="BZ221" s="198"/>
      <c r="CA221" s="198"/>
      <c r="CB221" s="198"/>
      <c r="CC221" s="198"/>
      <c r="CD221" s="198"/>
      <c r="CE221" s="198"/>
      <c r="CF221" s="198"/>
      <c r="CG221" s="198"/>
      <c r="CH221" s="198"/>
      <c r="CI221" s="198"/>
      <c r="CJ221" s="198"/>
      <c r="CK221" s="198"/>
      <c r="CL221" s="198"/>
      <c r="CM221" s="198"/>
      <c r="CN221" s="198"/>
      <c r="CO221" s="198"/>
      <c r="CP221" s="198"/>
      <c r="CQ221" s="198"/>
      <c r="CR221" s="198"/>
      <c r="CS221" s="198"/>
      <c r="CT221" s="198"/>
      <c r="CU221" s="198"/>
      <c r="CV221" s="198"/>
      <c r="CW221" s="198"/>
      <c r="CX221" s="198"/>
      <c r="CY221" s="198"/>
      <c r="CZ221" s="198"/>
      <c r="DA221" s="198"/>
      <c r="DB221" s="198"/>
      <c r="DC221" s="198"/>
      <c r="DD221" s="198"/>
      <c r="DE221" s="198"/>
      <c r="DF221" s="198"/>
      <c r="DG221" s="198"/>
      <c r="DH221" s="198"/>
      <c r="DI221" s="198"/>
      <c r="DJ221" s="198"/>
      <c r="DK221" s="198"/>
      <c r="DL221" s="198"/>
      <c r="DM221" s="198"/>
      <c r="DN221" s="198"/>
      <c r="DO221" s="198"/>
      <c r="DP221" s="198"/>
      <c r="DQ221" s="198"/>
      <c r="DR221" s="198"/>
      <c r="DS221" s="198"/>
      <c r="DT221" s="198"/>
      <c r="DU221" s="198"/>
      <c r="DV221" s="198"/>
      <c r="DW221" s="198"/>
      <c r="DX221" s="198"/>
      <c r="DY221" s="198"/>
      <c r="DZ221" s="198"/>
      <c r="EA221" s="198"/>
      <c r="EB221" s="198"/>
      <c r="EC221" s="198"/>
      <c r="ED221" s="198"/>
      <c r="EE221" s="198"/>
      <c r="EF221" s="198"/>
      <c r="EG221" s="198"/>
      <c r="EH221" s="198"/>
      <c r="EI221" s="198"/>
      <c r="EJ221" s="198"/>
      <c r="EK221" s="198"/>
      <c r="EL221" s="198"/>
      <c r="EM221" s="198"/>
      <c r="EN221" s="198"/>
      <c r="EO221" s="198"/>
      <c r="EP221" s="198"/>
      <c r="EQ221" s="198"/>
      <c r="ER221" s="198"/>
      <c r="ES221" s="198"/>
      <c r="ET221" s="198"/>
      <c r="EU221" s="198"/>
      <c r="EV221" s="198"/>
      <c r="EW221" s="198"/>
      <c r="EX221" s="198"/>
      <c r="EY221" s="198"/>
      <c r="EZ221" s="198"/>
      <c r="FA221" s="198"/>
      <c r="FB221" s="198"/>
      <c r="FC221" s="198"/>
      <c r="FD221" s="198"/>
      <c r="FE221" s="198"/>
      <c r="FF221" s="198"/>
      <c r="FG221" s="198"/>
      <c r="FH221" s="198"/>
      <c r="FI221" s="198"/>
      <c r="FJ221" s="198"/>
      <c r="FK221" s="198"/>
      <c r="FL221" s="198"/>
      <c r="FM221" s="198"/>
      <c r="FN221" s="198"/>
      <c r="FO221" s="198"/>
      <c r="FP221" s="198"/>
      <c r="FQ221" s="198"/>
      <c r="FR221" s="198"/>
      <c r="FS221" s="198"/>
      <c r="FT221" s="198"/>
      <c r="FU221" s="198"/>
      <c r="FV221" s="198"/>
      <c r="FW221" s="198"/>
      <c r="FX221" s="198"/>
      <c r="FY221" s="198"/>
      <c r="FZ221" s="198"/>
      <c r="GA221" s="198"/>
      <c r="GB221" s="198"/>
      <c r="GC221" s="198"/>
      <c r="GD221" s="198"/>
      <c r="GE221" s="198"/>
      <c r="GF221" s="198"/>
      <c r="GG221" s="198"/>
      <c r="GH221" s="198"/>
      <c r="GI221" s="198"/>
      <c r="GJ221" s="198"/>
      <c r="GK221" s="198"/>
      <c r="GL221" s="198"/>
      <c r="GM221" s="198"/>
      <c r="GN221" s="198"/>
      <c r="GO221" s="198"/>
      <c r="GP221" s="198"/>
      <c r="GQ221" s="198"/>
      <c r="GR221" s="198"/>
      <c r="GS221" s="198"/>
      <c r="GT221" s="198"/>
      <c r="GU221" s="198"/>
      <c r="GV221" s="198"/>
      <c r="GW221" s="198"/>
      <c r="GX221" s="198"/>
      <c r="GY221" s="198"/>
      <c r="GZ221" s="198"/>
      <c r="HA221" s="198"/>
      <c r="HB221" s="198"/>
      <c r="HC221" s="198"/>
      <c r="HD221" s="198"/>
      <c r="HE221" s="198"/>
      <c r="HF221" s="198"/>
      <c r="HG221" s="198"/>
      <c r="HH221" s="198"/>
      <c r="HI221" s="198"/>
      <c r="HJ221" s="198"/>
      <c r="HK221" s="198"/>
      <c r="HL221" s="198"/>
      <c r="HM221" s="198"/>
      <c r="HN221" s="198"/>
    </row>
    <row r="222" s="197" customFormat="1" spans="1:222">
      <c r="A222" s="210"/>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8"/>
      <c r="GF222" s="198"/>
      <c r="GG222" s="198"/>
      <c r="GH222" s="198"/>
      <c r="GI222" s="198"/>
      <c r="GJ222" s="198"/>
      <c r="GK222" s="198"/>
      <c r="GL222" s="198"/>
      <c r="GM222" s="198"/>
      <c r="GN222" s="198"/>
      <c r="GO222" s="198"/>
      <c r="GP222" s="198"/>
      <c r="GQ222" s="198"/>
      <c r="GR222" s="198"/>
      <c r="GS222" s="198"/>
      <c r="GT222" s="198"/>
      <c r="GU222" s="198"/>
      <c r="GV222" s="198"/>
      <c r="GW222" s="198"/>
      <c r="GX222" s="198"/>
      <c r="GY222" s="198"/>
      <c r="GZ222" s="198"/>
      <c r="HA222" s="198"/>
      <c r="HB222" s="198"/>
      <c r="HC222" s="198"/>
      <c r="HD222" s="198"/>
      <c r="HE222" s="198"/>
      <c r="HF222" s="198"/>
      <c r="HG222" s="198"/>
      <c r="HH222" s="198"/>
      <c r="HI222" s="198"/>
      <c r="HJ222" s="198"/>
      <c r="HK222" s="198"/>
      <c r="HL222" s="198"/>
      <c r="HM222" s="198"/>
      <c r="HN222" s="198"/>
    </row>
    <row r="223" s="197" customFormat="1" spans="1:222">
      <c r="A223" s="21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8"/>
      <c r="CW223" s="198"/>
      <c r="CX223" s="198"/>
      <c r="CY223" s="198"/>
      <c r="CZ223" s="198"/>
      <c r="DA223" s="198"/>
      <c r="DB223" s="198"/>
      <c r="DC223" s="198"/>
      <c r="DD223" s="198"/>
      <c r="DE223" s="198"/>
      <c r="DF223" s="198"/>
      <c r="DG223" s="198"/>
      <c r="DH223" s="198"/>
      <c r="DI223" s="198"/>
      <c r="DJ223" s="198"/>
      <c r="DK223" s="198"/>
      <c r="DL223" s="198"/>
      <c r="DM223" s="198"/>
      <c r="DN223" s="198"/>
      <c r="DO223" s="198"/>
      <c r="DP223" s="198"/>
      <c r="DQ223" s="198"/>
      <c r="DR223" s="198"/>
      <c r="DS223" s="198"/>
      <c r="DT223" s="198"/>
      <c r="DU223" s="198"/>
      <c r="DV223" s="198"/>
      <c r="DW223" s="198"/>
      <c r="DX223" s="198"/>
      <c r="DY223" s="198"/>
      <c r="DZ223" s="198"/>
      <c r="EA223" s="198"/>
      <c r="EB223" s="198"/>
      <c r="EC223" s="198"/>
      <c r="ED223" s="198"/>
      <c r="EE223" s="198"/>
      <c r="EF223" s="198"/>
      <c r="EG223" s="198"/>
      <c r="EH223" s="198"/>
      <c r="EI223" s="198"/>
      <c r="EJ223" s="198"/>
      <c r="EK223" s="198"/>
      <c r="EL223" s="198"/>
      <c r="EM223" s="198"/>
      <c r="EN223" s="198"/>
      <c r="EO223" s="198"/>
      <c r="EP223" s="198"/>
      <c r="EQ223" s="198"/>
      <c r="ER223" s="198"/>
      <c r="ES223" s="198"/>
      <c r="ET223" s="198"/>
      <c r="EU223" s="198"/>
      <c r="EV223" s="198"/>
      <c r="EW223" s="198"/>
      <c r="EX223" s="198"/>
      <c r="EY223" s="198"/>
      <c r="EZ223" s="198"/>
      <c r="FA223" s="198"/>
      <c r="FB223" s="198"/>
      <c r="FC223" s="198"/>
      <c r="FD223" s="198"/>
      <c r="FE223" s="198"/>
      <c r="FF223" s="198"/>
      <c r="FG223" s="198"/>
      <c r="FH223" s="198"/>
      <c r="FI223" s="198"/>
      <c r="FJ223" s="198"/>
      <c r="FK223" s="198"/>
      <c r="FL223" s="198"/>
      <c r="FM223" s="198"/>
      <c r="FN223" s="198"/>
      <c r="FO223" s="198"/>
      <c r="FP223" s="198"/>
      <c r="FQ223" s="198"/>
      <c r="FR223" s="198"/>
      <c r="FS223" s="198"/>
      <c r="FT223" s="198"/>
      <c r="FU223" s="198"/>
      <c r="FV223" s="198"/>
      <c r="FW223" s="198"/>
      <c r="FX223" s="198"/>
      <c r="FY223" s="198"/>
      <c r="FZ223" s="198"/>
      <c r="GA223" s="198"/>
      <c r="GB223" s="198"/>
      <c r="GC223" s="198"/>
      <c r="GD223" s="198"/>
      <c r="GE223" s="198"/>
      <c r="GF223" s="198"/>
      <c r="GG223" s="198"/>
      <c r="GH223" s="198"/>
      <c r="GI223" s="198"/>
      <c r="GJ223" s="198"/>
      <c r="GK223" s="198"/>
      <c r="GL223" s="198"/>
      <c r="GM223" s="198"/>
      <c r="GN223" s="198"/>
      <c r="GO223" s="198"/>
      <c r="GP223" s="198"/>
      <c r="GQ223" s="198"/>
      <c r="GR223" s="198"/>
      <c r="GS223" s="198"/>
      <c r="GT223" s="198"/>
      <c r="GU223" s="198"/>
      <c r="GV223" s="198"/>
      <c r="GW223" s="198"/>
      <c r="GX223" s="198"/>
      <c r="GY223" s="198"/>
      <c r="GZ223" s="198"/>
      <c r="HA223" s="198"/>
      <c r="HB223" s="198"/>
      <c r="HC223" s="198"/>
      <c r="HD223" s="198"/>
      <c r="HE223" s="198"/>
      <c r="HF223" s="198"/>
      <c r="HG223" s="198"/>
      <c r="HH223" s="198"/>
      <c r="HI223" s="198"/>
      <c r="HJ223" s="198"/>
      <c r="HK223" s="198"/>
      <c r="HL223" s="198"/>
      <c r="HM223" s="198"/>
      <c r="HN223" s="198"/>
    </row>
    <row r="224" s="197" customFormat="1" spans="1:222">
      <c r="A224" s="210"/>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8"/>
      <c r="CQ224" s="198"/>
      <c r="CR224" s="198"/>
      <c r="CS224" s="198"/>
      <c r="CT224" s="198"/>
      <c r="CU224" s="198"/>
      <c r="CV224" s="198"/>
      <c r="CW224" s="198"/>
      <c r="CX224" s="198"/>
      <c r="CY224" s="198"/>
      <c r="CZ224" s="198"/>
      <c r="DA224" s="198"/>
      <c r="DB224" s="198"/>
      <c r="DC224" s="198"/>
      <c r="DD224" s="198"/>
      <c r="DE224" s="198"/>
      <c r="DF224" s="198"/>
      <c r="DG224" s="198"/>
      <c r="DH224" s="198"/>
      <c r="DI224" s="198"/>
      <c r="DJ224" s="198"/>
      <c r="DK224" s="198"/>
      <c r="DL224" s="198"/>
      <c r="DM224" s="198"/>
      <c r="DN224" s="198"/>
      <c r="DO224" s="198"/>
      <c r="DP224" s="198"/>
      <c r="DQ224" s="198"/>
      <c r="DR224" s="198"/>
      <c r="DS224" s="198"/>
      <c r="DT224" s="198"/>
      <c r="DU224" s="198"/>
      <c r="DV224" s="198"/>
      <c r="DW224" s="198"/>
      <c r="DX224" s="198"/>
      <c r="DY224" s="198"/>
      <c r="DZ224" s="198"/>
      <c r="EA224" s="198"/>
      <c r="EB224" s="198"/>
      <c r="EC224" s="198"/>
      <c r="ED224" s="198"/>
      <c r="EE224" s="198"/>
      <c r="EF224" s="198"/>
      <c r="EG224" s="198"/>
      <c r="EH224" s="198"/>
      <c r="EI224" s="198"/>
      <c r="EJ224" s="198"/>
      <c r="EK224" s="198"/>
      <c r="EL224" s="198"/>
      <c r="EM224" s="198"/>
      <c r="EN224" s="198"/>
      <c r="EO224" s="198"/>
      <c r="EP224" s="198"/>
      <c r="EQ224" s="198"/>
      <c r="ER224" s="198"/>
      <c r="ES224" s="198"/>
      <c r="ET224" s="198"/>
      <c r="EU224" s="198"/>
      <c r="EV224" s="198"/>
      <c r="EW224" s="198"/>
      <c r="EX224" s="198"/>
      <c r="EY224" s="198"/>
      <c r="EZ224" s="198"/>
      <c r="FA224" s="198"/>
      <c r="FB224" s="198"/>
      <c r="FC224" s="198"/>
      <c r="FD224" s="198"/>
      <c r="FE224" s="198"/>
      <c r="FF224" s="198"/>
      <c r="FG224" s="198"/>
      <c r="FH224" s="198"/>
      <c r="FI224" s="198"/>
      <c r="FJ224" s="198"/>
      <c r="FK224" s="198"/>
      <c r="FL224" s="198"/>
      <c r="FM224" s="198"/>
      <c r="FN224" s="198"/>
      <c r="FO224" s="198"/>
      <c r="FP224" s="198"/>
      <c r="FQ224" s="198"/>
      <c r="FR224" s="198"/>
      <c r="FS224" s="198"/>
      <c r="FT224" s="198"/>
      <c r="FU224" s="198"/>
      <c r="FV224" s="198"/>
      <c r="FW224" s="198"/>
      <c r="FX224" s="198"/>
      <c r="FY224" s="198"/>
      <c r="FZ224" s="198"/>
      <c r="GA224" s="198"/>
      <c r="GB224" s="198"/>
      <c r="GC224" s="198"/>
      <c r="GD224" s="198"/>
      <c r="GE224" s="198"/>
      <c r="GF224" s="198"/>
      <c r="GG224" s="198"/>
      <c r="GH224" s="198"/>
      <c r="GI224" s="198"/>
      <c r="GJ224" s="198"/>
      <c r="GK224" s="198"/>
      <c r="GL224" s="198"/>
      <c r="GM224" s="198"/>
      <c r="GN224" s="198"/>
      <c r="GO224" s="198"/>
      <c r="GP224" s="198"/>
      <c r="GQ224" s="198"/>
      <c r="GR224" s="198"/>
      <c r="GS224" s="198"/>
      <c r="GT224" s="198"/>
      <c r="GU224" s="198"/>
      <c r="GV224" s="198"/>
      <c r="GW224" s="198"/>
      <c r="GX224" s="198"/>
      <c r="GY224" s="198"/>
      <c r="GZ224" s="198"/>
      <c r="HA224" s="198"/>
      <c r="HB224" s="198"/>
      <c r="HC224" s="198"/>
      <c r="HD224" s="198"/>
      <c r="HE224" s="198"/>
      <c r="HF224" s="198"/>
      <c r="HG224" s="198"/>
      <c r="HH224" s="198"/>
      <c r="HI224" s="198"/>
      <c r="HJ224" s="198"/>
      <c r="HK224" s="198"/>
      <c r="HL224" s="198"/>
      <c r="HM224" s="198"/>
      <c r="HN224" s="198"/>
    </row>
    <row r="225" s="197" customFormat="1" spans="1:222">
      <c r="A225" s="210"/>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198"/>
      <c r="DB225" s="198"/>
      <c r="DC225" s="198"/>
      <c r="DD225" s="198"/>
      <c r="DE225" s="198"/>
      <c r="DF225" s="198"/>
      <c r="DG225" s="198"/>
      <c r="DH225" s="198"/>
      <c r="DI225" s="198"/>
      <c r="DJ225" s="198"/>
      <c r="DK225" s="198"/>
      <c r="DL225" s="198"/>
      <c r="DM225" s="198"/>
      <c r="DN225" s="198"/>
      <c r="DO225" s="198"/>
      <c r="DP225" s="198"/>
      <c r="DQ225" s="198"/>
      <c r="DR225" s="198"/>
      <c r="DS225" s="198"/>
      <c r="DT225" s="198"/>
      <c r="DU225" s="198"/>
      <c r="DV225" s="198"/>
      <c r="DW225" s="198"/>
      <c r="DX225" s="198"/>
      <c r="DY225" s="198"/>
      <c r="DZ225" s="198"/>
      <c r="EA225" s="198"/>
      <c r="EB225" s="198"/>
      <c r="EC225" s="198"/>
      <c r="ED225" s="198"/>
      <c r="EE225" s="198"/>
      <c r="EF225" s="198"/>
      <c r="EG225" s="198"/>
      <c r="EH225" s="198"/>
      <c r="EI225" s="198"/>
      <c r="EJ225" s="198"/>
      <c r="EK225" s="198"/>
      <c r="EL225" s="198"/>
      <c r="EM225" s="198"/>
      <c r="EN225" s="198"/>
      <c r="EO225" s="198"/>
      <c r="EP225" s="198"/>
      <c r="EQ225" s="198"/>
      <c r="ER225" s="198"/>
      <c r="ES225" s="198"/>
      <c r="ET225" s="198"/>
      <c r="EU225" s="198"/>
      <c r="EV225" s="198"/>
      <c r="EW225" s="198"/>
      <c r="EX225" s="198"/>
      <c r="EY225" s="198"/>
      <c r="EZ225" s="198"/>
      <c r="FA225" s="198"/>
      <c r="FB225" s="198"/>
      <c r="FC225" s="198"/>
      <c r="FD225" s="198"/>
      <c r="FE225" s="198"/>
      <c r="FF225" s="198"/>
      <c r="FG225" s="198"/>
      <c r="FH225" s="198"/>
      <c r="FI225" s="198"/>
      <c r="FJ225" s="198"/>
      <c r="FK225" s="198"/>
      <c r="FL225" s="198"/>
      <c r="FM225" s="198"/>
      <c r="FN225" s="198"/>
      <c r="FO225" s="198"/>
      <c r="FP225" s="198"/>
      <c r="FQ225" s="198"/>
      <c r="FR225" s="198"/>
      <c r="FS225" s="198"/>
      <c r="FT225" s="198"/>
      <c r="FU225" s="198"/>
      <c r="FV225" s="198"/>
      <c r="FW225" s="198"/>
      <c r="FX225" s="198"/>
      <c r="FY225" s="198"/>
      <c r="FZ225" s="198"/>
      <c r="GA225" s="198"/>
      <c r="GB225" s="198"/>
      <c r="GC225" s="198"/>
      <c r="GD225" s="198"/>
      <c r="GE225" s="198"/>
      <c r="GF225" s="198"/>
      <c r="GG225" s="198"/>
      <c r="GH225" s="198"/>
      <c r="GI225" s="198"/>
      <c r="GJ225" s="198"/>
      <c r="GK225" s="198"/>
      <c r="GL225" s="198"/>
      <c r="GM225" s="198"/>
      <c r="GN225" s="198"/>
      <c r="GO225" s="198"/>
      <c r="GP225" s="198"/>
      <c r="GQ225" s="198"/>
      <c r="GR225" s="198"/>
      <c r="GS225" s="198"/>
      <c r="GT225" s="198"/>
      <c r="GU225" s="198"/>
      <c r="GV225" s="198"/>
      <c r="GW225" s="198"/>
      <c r="GX225" s="198"/>
      <c r="GY225" s="198"/>
      <c r="GZ225" s="198"/>
      <c r="HA225" s="198"/>
      <c r="HB225" s="198"/>
      <c r="HC225" s="198"/>
      <c r="HD225" s="198"/>
      <c r="HE225" s="198"/>
      <c r="HF225" s="198"/>
      <c r="HG225" s="198"/>
      <c r="HH225" s="198"/>
      <c r="HI225" s="198"/>
      <c r="HJ225" s="198"/>
      <c r="HK225" s="198"/>
      <c r="HL225" s="198"/>
      <c r="HM225" s="198"/>
      <c r="HN225" s="198"/>
    </row>
    <row r="226" s="197" customFormat="1" spans="1:222">
      <c r="A226" s="210"/>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198"/>
      <c r="EF226" s="198"/>
      <c r="EG226" s="198"/>
      <c r="EH226" s="198"/>
      <c r="EI226" s="198"/>
      <c r="EJ226" s="198"/>
      <c r="EK226" s="198"/>
      <c r="EL226" s="198"/>
      <c r="EM226" s="198"/>
      <c r="EN226" s="198"/>
      <c r="EO226" s="198"/>
      <c r="EP226" s="198"/>
      <c r="EQ226" s="198"/>
      <c r="ER226" s="198"/>
      <c r="ES226" s="198"/>
      <c r="ET226" s="198"/>
      <c r="EU226" s="198"/>
      <c r="EV226" s="198"/>
      <c r="EW226" s="198"/>
      <c r="EX226" s="198"/>
      <c r="EY226" s="198"/>
      <c r="EZ226" s="198"/>
      <c r="FA226" s="198"/>
      <c r="FB226" s="198"/>
      <c r="FC226" s="198"/>
      <c r="FD226" s="198"/>
      <c r="FE226" s="198"/>
      <c r="FF226" s="198"/>
      <c r="FG226" s="198"/>
      <c r="FH226" s="198"/>
      <c r="FI226" s="198"/>
      <c r="FJ226" s="198"/>
      <c r="FK226" s="198"/>
      <c r="FL226" s="198"/>
      <c r="FM226" s="198"/>
      <c r="FN226" s="198"/>
      <c r="FO226" s="198"/>
      <c r="FP226" s="198"/>
      <c r="FQ226" s="198"/>
      <c r="FR226" s="198"/>
      <c r="FS226" s="198"/>
      <c r="FT226" s="198"/>
      <c r="FU226" s="198"/>
      <c r="FV226" s="198"/>
      <c r="FW226" s="198"/>
      <c r="FX226" s="198"/>
      <c r="FY226" s="198"/>
      <c r="FZ226" s="198"/>
      <c r="GA226" s="198"/>
      <c r="GB226" s="198"/>
      <c r="GC226" s="198"/>
      <c r="GD226" s="198"/>
      <c r="GE226" s="198"/>
      <c r="GF226" s="198"/>
      <c r="GG226" s="198"/>
      <c r="GH226" s="198"/>
      <c r="GI226" s="198"/>
      <c r="GJ226" s="198"/>
      <c r="GK226" s="198"/>
      <c r="GL226" s="198"/>
      <c r="GM226" s="198"/>
      <c r="GN226" s="198"/>
      <c r="GO226" s="198"/>
      <c r="GP226" s="198"/>
      <c r="GQ226" s="198"/>
      <c r="GR226" s="198"/>
      <c r="GS226" s="198"/>
      <c r="GT226" s="198"/>
      <c r="GU226" s="198"/>
      <c r="GV226" s="198"/>
      <c r="GW226" s="198"/>
      <c r="GX226" s="198"/>
      <c r="GY226" s="198"/>
      <c r="GZ226" s="198"/>
      <c r="HA226" s="198"/>
      <c r="HB226" s="198"/>
      <c r="HC226" s="198"/>
      <c r="HD226" s="198"/>
      <c r="HE226" s="198"/>
      <c r="HF226" s="198"/>
      <c r="HG226" s="198"/>
      <c r="HH226" s="198"/>
      <c r="HI226" s="198"/>
      <c r="HJ226" s="198"/>
      <c r="HK226" s="198"/>
      <c r="HL226" s="198"/>
      <c r="HM226" s="198"/>
      <c r="HN226" s="198"/>
    </row>
    <row r="227" s="197" customFormat="1" spans="1:222">
      <c r="A227" s="210"/>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8"/>
      <c r="DZ227" s="198"/>
      <c r="EA227" s="198"/>
      <c r="EB227" s="198"/>
      <c r="EC227" s="198"/>
      <c r="ED227" s="198"/>
      <c r="EE227" s="198"/>
      <c r="EF227" s="198"/>
      <c r="EG227" s="198"/>
      <c r="EH227" s="198"/>
      <c r="EI227" s="198"/>
      <c r="EJ227" s="198"/>
      <c r="EK227" s="198"/>
      <c r="EL227" s="198"/>
      <c r="EM227" s="198"/>
      <c r="EN227" s="198"/>
      <c r="EO227" s="198"/>
      <c r="EP227" s="198"/>
      <c r="EQ227" s="198"/>
      <c r="ER227" s="198"/>
      <c r="ES227" s="198"/>
      <c r="ET227" s="198"/>
      <c r="EU227" s="198"/>
      <c r="EV227" s="198"/>
      <c r="EW227" s="198"/>
      <c r="EX227" s="198"/>
      <c r="EY227" s="198"/>
      <c r="EZ227" s="198"/>
      <c r="FA227" s="198"/>
      <c r="FB227" s="198"/>
      <c r="FC227" s="198"/>
      <c r="FD227" s="198"/>
      <c r="FE227" s="198"/>
      <c r="FF227" s="198"/>
      <c r="FG227" s="198"/>
      <c r="FH227" s="198"/>
      <c r="FI227" s="198"/>
      <c r="FJ227" s="198"/>
      <c r="FK227" s="198"/>
      <c r="FL227" s="198"/>
      <c r="FM227" s="198"/>
      <c r="FN227" s="198"/>
      <c r="FO227" s="198"/>
      <c r="FP227" s="198"/>
      <c r="FQ227" s="198"/>
      <c r="FR227" s="198"/>
      <c r="FS227" s="198"/>
      <c r="FT227" s="198"/>
      <c r="FU227" s="198"/>
      <c r="FV227" s="198"/>
      <c r="FW227" s="198"/>
      <c r="FX227" s="198"/>
      <c r="FY227" s="198"/>
      <c r="FZ227" s="198"/>
      <c r="GA227" s="198"/>
      <c r="GB227" s="198"/>
      <c r="GC227" s="198"/>
      <c r="GD227" s="198"/>
      <c r="GE227" s="198"/>
      <c r="GF227" s="198"/>
      <c r="GG227" s="198"/>
      <c r="GH227" s="198"/>
      <c r="GI227" s="198"/>
      <c r="GJ227" s="198"/>
      <c r="GK227" s="198"/>
      <c r="GL227" s="198"/>
      <c r="GM227" s="198"/>
      <c r="GN227" s="198"/>
      <c r="GO227" s="198"/>
      <c r="GP227" s="198"/>
      <c r="GQ227" s="198"/>
      <c r="GR227" s="198"/>
      <c r="GS227" s="198"/>
      <c r="GT227" s="198"/>
      <c r="GU227" s="198"/>
      <c r="GV227" s="198"/>
      <c r="GW227" s="198"/>
      <c r="GX227" s="198"/>
      <c r="GY227" s="198"/>
      <c r="GZ227" s="198"/>
      <c r="HA227" s="198"/>
      <c r="HB227" s="198"/>
      <c r="HC227" s="198"/>
      <c r="HD227" s="198"/>
      <c r="HE227" s="198"/>
      <c r="HF227" s="198"/>
      <c r="HG227" s="198"/>
      <c r="HH227" s="198"/>
      <c r="HI227" s="198"/>
      <c r="HJ227" s="198"/>
      <c r="HK227" s="198"/>
      <c r="HL227" s="198"/>
      <c r="HM227" s="198"/>
      <c r="HN227" s="198"/>
    </row>
    <row r="228" s="197" customFormat="1" spans="1:222">
      <c r="A228" s="210"/>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98"/>
      <c r="EF228" s="198"/>
      <c r="EG228" s="198"/>
      <c r="EH228" s="198"/>
      <c r="EI228" s="198"/>
      <c r="EJ228" s="198"/>
      <c r="EK228" s="198"/>
      <c r="EL228" s="198"/>
      <c r="EM228" s="198"/>
      <c r="EN228" s="198"/>
      <c r="EO228" s="198"/>
      <c r="EP228" s="198"/>
      <c r="EQ228" s="198"/>
      <c r="ER228" s="198"/>
      <c r="ES228" s="198"/>
      <c r="ET228" s="198"/>
      <c r="EU228" s="198"/>
      <c r="EV228" s="198"/>
      <c r="EW228" s="198"/>
      <c r="EX228" s="198"/>
      <c r="EY228" s="198"/>
      <c r="EZ228" s="198"/>
      <c r="FA228" s="198"/>
      <c r="FB228" s="198"/>
      <c r="FC228" s="198"/>
      <c r="FD228" s="198"/>
      <c r="FE228" s="198"/>
      <c r="FF228" s="198"/>
      <c r="FG228" s="198"/>
      <c r="FH228" s="198"/>
      <c r="FI228" s="198"/>
      <c r="FJ228" s="198"/>
      <c r="FK228" s="198"/>
      <c r="FL228" s="198"/>
      <c r="FM228" s="198"/>
      <c r="FN228" s="198"/>
      <c r="FO228" s="198"/>
      <c r="FP228" s="198"/>
      <c r="FQ228" s="198"/>
      <c r="FR228" s="198"/>
      <c r="FS228" s="198"/>
      <c r="FT228" s="198"/>
      <c r="FU228" s="198"/>
      <c r="FV228" s="198"/>
      <c r="FW228" s="198"/>
      <c r="FX228" s="198"/>
      <c r="FY228" s="198"/>
      <c r="FZ228" s="198"/>
      <c r="GA228" s="198"/>
      <c r="GB228" s="198"/>
      <c r="GC228" s="198"/>
      <c r="GD228" s="198"/>
      <c r="GE228" s="198"/>
      <c r="GF228" s="198"/>
      <c r="GG228" s="198"/>
      <c r="GH228" s="198"/>
      <c r="GI228" s="198"/>
      <c r="GJ228" s="198"/>
      <c r="GK228" s="198"/>
      <c r="GL228" s="198"/>
      <c r="GM228" s="198"/>
      <c r="GN228" s="198"/>
      <c r="GO228" s="198"/>
      <c r="GP228" s="198"/>
      <c r="GQ228" s="198"/>
      <c r="GR228" s="198"/>
      <c r="GS228" s="198"/>
      <c r="GT228" s="198"/>
      <c r="GU228" s="198"/>
      <c r="GV228" s="198"/>
      <c r="GW228" s="198"/>
      <c r="GX228" s="198"/>
      <c r="GY228" s="198"/>
      <c r="GZ228" s="198"/>
      <c r="HA228" s="198"/>
      <c r="HB228" s="198"/>
      <c r="HC228" s="198"/>
      <c r="HD228" s="198"/>
      <c r="HE228" s="198"/>
      <c r="HF228" s="198"/>
      <c r="HG228" s="198"/>
      <c r="HH228" s="198"/>
      <c r="HI228" s="198"/>
      <c r="HJ228" s="198"/>
      <c r="HK228" s="198"/>
      <c r="HL228" s="198"/>
      <c r="HM228" s="198"/>
      <c r="HN228" s="198"/>
    </row>
    <row r="229" s="197" customFormat="1" spans="1:222">
      <c r="A229" s="210"/>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198"/>
      <c r="EF229" s="198"/>
      <c r="EG229" s="198"/>
      <c r="EH229" s="198"/>
      <c r="EI229" s="198"/>
      <c r="EJ229" s="198"/>
      <c r="EK229" s="198"/>
      <c r="EL229" s="198"/>
      <c r="EM229" s="198"/>
      <c r="EN229" s="198"/>
      <c r="EO229" s="198"/>
      <c r="EP229" s="198"/>
      <c r="EQ229" s="198"/>
      <c r="ER229" s="198"/>
      <c r="ES229" s="198"/>
      <c r="ET229" s="198"/>
      <c r="EU229" s="198"/>
      <c r="EV229" s="198"/>
      <c r="EW229" s="198"/>
      <c r="EX229" s="198"/>
      <c r="EY229" s="198"/>
      <c r="EZ229" s="198"/>
      <c r="FA229" s="198"/>
      <c r="FB229" s="198"/>
      <c r="FC229" s="198"/>
      <c r="FD229" s="198"/>
      <c r="FE229" s="198"/>
      <c r="FF229" s="198"/>
      <c r="FG229" s="198"/>
      <c r="FH229" s="198"/>
      <c r="FI229" s="198"/>
      <c r="FJ229" s="198"/>
      <c r="FK229" s="198"/>
      <c r="FL229" s="198"/>
      <c r="FM229" s="198"/>
      <c r="FN229" s="198"/>
      <c r="FO229" s="198"/>
      <c r="FP229" s="198"/>
      <c r="FQ229" s="198"/>
      <c r="FR229" s="198"/>
      <c r="FS229" s="198"/>
      <c r="FT229" s="198"/>
      <c r="FU229" s="198"/>
      <c r="FV229" s="198"/>
      <c r="FW229" s="198"/>
      <c r="FX229" s="198"/>
      <c r="FY229" s="198"/>
      <c r="FZ229" s="198"/>
      <c r="GA229" s="198"/>
      <c r="GB229" s="198"/>
      <c r="GC229" s="198"/>
      <c r="GD229" s="198"/>
      <c r="GE229" s="198"/>
      <c r="GF229" s="198"/>
      <c r="GG229" s="198"/>
      <c r="GH229" s="198"/>
      <c r="GI229" s="198"/>
      <c r="GJ229" s="198"/>
      <c r="GK229" s="198"/>
      <c r="GL229" s="198"/>
      <c r="GM229" s="198"/>
      <c r="GN229" s="198"/>
      <c r="GO229" s="198"/>
      <c r="GP229" s="198"/>
      <c r="GQ229" s="198"/>
      <c r="GR229" s="198"/>
      <c r="GS229" s="198"/>
      <c r="GT229" s="198"/>
      <c r="GU229" s="198"/>
      <c r="GV229" s="198"/>
      <c r="GW229" s="198"/>
      <c r="GX229" s="198"/>
      <c r="GY229" s="198"/>
      <c r="GZ229" s="198"/>
      <c r="HA229" s="198"/>
      <c r="HB229" s="198"/>
      <c r="HC229" s="198"/>
      <c r="HD229" s="198"/>
      <c r="HE229" s="198"/>
      <c r="HF229" s="198"/>
      <c r="HG229" s="198"/>
      <c r="HH229" s="198"/>
      <c r="HI229" s="198"/>
      <c r="HJ229" s="198"/>
      <c r="HK229" s="198"/>
      <c r="HL229" s="198"/>
      <c r="HM229" s="198"/>
      <c r="HN229" s="198"/>
    </row>
    <row r="230" s="197" customFormat="1" spans="1:222">
      <c r="A230" s="210"/>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8"/>
      <c r="DZ230" s="198"/>
      <c r="EA230" s="198"/>
      <c r="EB230" s="198"/>
      <c r="EC230" s="198"/>
      <c r="ED230" s="198"/>
      <c r="EE230" s="198"/>
      <c r="EF230" s="198"/>
      <c r="EG230" s="198"/>
      <c r="EH230" s="198"/>
      <c r="EI230" s="198"/>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8"/>
      <c r="FU230" s="198"/>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8"/>
      <c r="GQ230" s="198"/>
      <c r="GR230" s="198"/>
      <c r="GS230" s="198"/>
      <c r="GT230" s="198"/>
      <c r="GU230" s="198"/>
      <c r="GV230" s="198"/>
      <c r="GW230" s="198"/>
      <c r="GX230" s="198"/>
      <c r="GY230" s="198"/>
      <c r="GZ230" s="198"/>
      <c r="HA230" s="198"/>
      <c r="HB230" s="198"/>
      <c r="HC230" s="198"/>
      <c r="HD230" s="198"/>
      <c r="HE230" s="198"/>
      <c r="HF230" s="198"/>
      <c r="HG230" s="198"/>
      <c r="HH230" s="198"/>
      <c r="HI230" s="198"/>
      <c r="HJ230" s="198"/>
      <c r="HK230" s="198"/>
      <c r="HL230" s="198"/>
      <c r="HM230" s="198"/>
      <c r="HN230" s="198"/>
    </row>
    <row r="231" s="197" customFormat="1" spans="1:222">
      <c r="A231" s="210"/>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8"/>
      <c r="DZ231" s="198"/>
      <c r="EA231" s="198"/>
      <c r="EB231" s="198"/>
      <c r="EC231" s="198"/>
      <c r="ED231" s="198"/>
      <c r="EE231" s="198"/>
      <c r="EF231" s="198"/>
      <c r="EG231" s="198"/>
      <c r="EH231" s="198"/>
      <c r="EI231" s="198"/>
      <c r="EJ231" s="198"/>
      <c r="EK231" s="198"/>
      <c r="EL231" s="198"/>
      <c r="EM231" s="198"/>
      <c r="EN231" s="198"/>
      <c r="EO231" s="198"/>
      <c r="EP231" s="198"/>
      <c r="EQ231" s="198"/>
      <c r="ER231" s="198"/>
      <c r="ES231" s="198"/>
      <c r="ET231" s="198"/>
      <c r="EU231" s="198"/>
      <c r="EV231" s="198"/>
      <c r="EW231" s="198"/>
      <c r="EX231" s="198"/>
      <c r="EY231" s="198"/>
      <c r="EZ231" s="198"/>
      <c r="FA231" s="198"/>
      <c r="FB231" s="198"/>
      <c r="FC231" s="198"/>
      <c r="FD231" s="198"/>
      <c r="FE231" s="198"/>
      <c r="FF231" s="198"/>
      <c r="FG231" s="198"/>
      <c r="FH231" s="198"/>
      <c r="FI231" s="198"/>
      <c r="FJ231" s="198"/>
      <c r="FK231" s="198"/>
      <c r="FL231" s="198"/>
      <c r="FM231" s="198"/>
      <c r="FN231" s="198"/>
      <c r="FO231" s="198"/>
      <c r="FP231" s="198"/>
      <c r="FQ231" s="198"/>
      <c r="FR231" s="198"/>
      <c r="FS231" s="198"/>
      <c r="FT231" s="198"/>
      <c r="FU231" s="198"/>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8"/>
      <c r="GQ231" s="198"/>
      <c r="GR231" s="198"/>
      <c r="GS231" s="198"/>
      <c r="GT231" s="198"/>
      <c r="GU231" s="198"/>
      <c r="GV231" s="198"/>
      <c r="GW231" s="198"/>
      <c r="GX231" s="198"/>
      <c r="GY231" s="198"/>
      <c r="GZ231" s="198"/>
      <c r="HA231" s="198"/>
      <c r="HB231" s="198"/>
      <c r="HC231" s="198"/>
      <c r="HD231" s="198"/>
      <c r="HE231" s="198"/>
      <c r="HF231" s="198"/>
      <c r="HG231" s="198"/>
      <c r="HH231" s="198"/>
      <c r="HI231" s="198"/>
      <c r="HJ231" s="198"/>
      <c r="HK231" s="198"/>
      <c r="HL231" s="198"/>
      <c r="HM231" s="198"/>
      <c r="HN231" s="198"/>
    </row>
    <row r="232" s="197" customFormat="1" spans="1:222">
      <c r="A232" s="210"/>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8"/>
      <c r="DZ232" s="198"/>
      <c r="EA232" s="198"/>
      <c r="EB232" s="198"/>
      <c r="EC232" s="198"/>
      <c r="ED232" s="198"/>
      <c r="EE232" s="198"/>
      <c r="EF232" s="198"/>
      <c r="EG232" s="198"/>
      <c r="EH232" s="198"/>
      <c r="EI232" s="198"/>
      <c r="EJ232" s="198"/>
      <c r="EK232" s="198"/>
      <c r="EL232" s="198"/>
      <c r="EM232" s="198"/>
      <c r="EN232" s="198"/>
      <c r="EO232" s="198"/>
      <c r="EP232" s="198"/>
      <c r="EQ232" s="198"/>
      <c r="ER232" s="198"/>
      <c r="ES232" s="198"/>
      <c r="ET232" s="198"/>
      <c r="EU232" s="198"/>
      <c r="EV232" s="198"/>
      <c r="EW232" s="198"/>
      <c r="EX232" s="198"/>
      <c r="EY232" s="198"/>
      <c r="EZ232" s="198"/>
      <c r="FA232" s="198"/>
      <c r="FB232" s="198"/>
      <c r="FC232" s="198"/>
      <c r="FD232" s="198"/>
      <c r="FE232" s="198"/>
      <c r="FF232" s="198"/>
      <c r="FG232" s="198"/>
      <c r="FH232" s="198"/>
      <c r="FI232" s="198"/>
      <c r="FJ232" s="198"/>
      <c r="FK232" s="198"/>
      <c r="FL232" s="198"/>
      <c r="FM232" s="198"/>
      <c r="FN232" s="198"/>
      <c r="FO232" s="198"/>
      <c r="FP232" s="198"/>
      <c r="FQ232" s="198"/>
      <c r="FR232" s="198"/>
      <c r="FS232" s="198"/>
      <c r="FT232" s="198"/>
      <c r="FU232" s="198"/>
      <c r="FV232" s="198"/>
      <c r="FW232" s="198"/>
      <c r="FX232" s="198"/>
      <c r="FY232" s="198"/>
      <c r="FZ232" s="198"/>
      <c r="GA232" s="198"/>
      <c r="GB232" s="198"/>
      <c r="GC232" s="198"/>
      <c r="GD232" s="198"/>
      <c r="GE232" s="198"/>
      <c r="GF232" s="198"/>
      <c r="GG232" s="198"/>
      <c r="GH232" s="198"/>
      <c r="GI232" s="198"/>
      <c r="GJ232" s="198"/>
      <c r="GK232" s="198"/>
      <c r="GL232" s="198"/>
      <c r="GM232" s="198"/>
      <c r="GN232" s="198"/>
      <c r="GO232" s="198"/>
      <c r="GP232" s="198"/>
      <c r="GQ232" s="198"/>
      <c r="GR232" s="198"/>
      <c r="GS232" s="198"/>
      <c r="GT232" s="198"/>
      <c r="GU232" s="198"/>
      <c r="GV232" s="198"/>
      <c r="GW232" s="198"/>
      <c r="GX232" s="198"/>
      <c r="GY232" s="198"/>
      <c r="GZ232" s="198"/>
      <c r="HA232" s="198"/>
      <c r="HB232" s="198"/>
      <c r="HC232" s="198"/>
      <c r="HD232" s="198"/>
      <c r="HE232" s="198"/>
      <c r="HF232" s="198"/>
      <c r="HG232" s="198"/>
      <c r="HH232" s="198"/>
      <c r="HI232" s="198"/>
      <c r="HJ232" s="198"/>
      <c r="HK232" s="198"/>
      <c r="HL232" s="198"/>
      <c r="HM232" s="198"/>
      <c r="HN232" s="198"/>
    </row>
    <row r="233" s="197" customFormat="1" spans="1:222">
      <c r="A233" s="210"/>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8"/>
      <c r="DZ233" s="198"/>
      <c r="EA233" s="198"/>
      <c r="EB233" s="198"/>
      <c r="EC233" s="198"/>
      <c r="ED233" s="198"/>
      <c r="EE233" s="198"/>
      <c r="EF233" s="198"/>
      <c r="EG233" s="198"/>
      <c r="EH233" s="198"/>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8"/>
      <c r="FU233" s="198"/>
      <c r="FV233" s="198"/>
      <c r="FW233" s="198"/>
      <c r="FX233" s="198"/>
      <c r="FY233" s="198"/>
      <c r="FZ233" s="198"/>
      <c r="GA233" s="198"/>
      <c r="GB233" s="198"/>
      <c r="GC233" s="198"/>
      <c r="GD233" s="198"/>
      <c r="GE233" s="198"/>
      <c r="GF233" s="198"/>
      <c r="GG233" s="198"/>
      <c r="GH233" s="198"/>
      <c r="GI233" s="198"/>
      <c r="GJ233" s="198"/>
      <c r="GK233" s="198"/>
      <c r="GL233" s="198"/>
      <c r="GM233" s="198"/>
      <c r="GN233" s="198"/>
      <c r="GO233" s="198"/>
      <c r="GP233" s="198"/>
      <c r="GQ233" s="198"/>
      <c r="GR233" s="198"/>
      <c r="GS233" s="198"/>
      <c r="GT233" s="198"/>
      <c r="GU233" s="198"/>
      <c r="GV233" s="198"/>
      <c r="GW233" s="198"/>
      <c r="GX233" s="198"/>
      <c r="GY233" s="198"/>
      <c r="GZ233" s="198"/>
      <c r="HA233" s="198"/>
      <c r="HB233" s="198"/>
      <c r="HC233" s="198"/>
      <c r="HD233" s="198"/>
      <c r="HE233" s="198"/>
      <c r="HF233" s="198"/>
      <c r="HG233" s="198"/>
      <c r="HH233" s="198"/>
      <c r="HI233" s="198"/>
      <c r="HJ233" s="198"/>
      <c r="HK233" s="198"/>
      <c r="HL233" s="198"/>
      <c r="HM233" s="198"/>
      <c r="HN233" s="198"/>
    </row>
    <row r="234" s="197" customFormat="1" spans="1:222">
      <c r="A234" s="210"/>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198"/>
      <c r="DB234" s="198"/>
      <c r="DC234" s="198"/>
      <c r="DD234" s="198"/>
      <c r="DE234" s="198"/>
      <c r="DF234" s="198"/>
      <c r="DG234" s="198"/>
      <c r="DH234" s="198"/>
      <c r="DI234" s="198"/>
      <c r="DJ234" s="198"/>
      <c r="DK234" s="198"/>
      <c r="DL234" s="198"/>
      <c r="DM234" s="198"/>
      <c r="DN234" s="198"/>
      <c r="DO234" s="198"/>
      <c r="DP234" s="198"/>
      <c r="DQ234" s="198"/>
      <c r="DR234" s="198"/>
      <c r="DS234" s="198"/>
      <c r="DT234" s="198"/>
      <c r="DU234" s="198"/>
      <c r="DV234" s="198"/>
      <c r="DW234" s="198"/>
      <c r="DX234" s="198"/>
      <c r="DY234" s="198"/>
      <c r="DZ234" s="198"/>
      <c r="EA234" s="198"/>
      <c r="EB234" s="198"/>
      <c r="EC234" s="198"/>
      <c r="ED234" s="198"/>
      <c r="EE234" s="198"/>
      <c r="EF234" s="198"/>
      <c r="EG234" s="198"/>
      <c r="EH234" s="198"/>
      <c r="EI234" s="198"/>
      <c r="EJ234" s="198"/>
      <c r="EK234" s="198"/>
      <c r="EL234" s="198"/>
      <c r="EM234" s="198"/>
      <c r="EN234" s="198"/>
      <c r="EO234" s="198"/>
      <c r="EP234" s="198"/>
      <c r="EQ234" s="198"/>
      <c r="ER234" s="198"/>
      <c r="ES234" s="198"/>
      <c r="ET234" s="198"/>
      <c r="EU234" s="198"/>
      <c r="EV234" s="198"/>
      <c r="EW234" s="198"/>
      <c r="EX234" s="198"/>
      <c r="EY234" s="198"/>
      <c r="EZ234" s="198"/>
      <c r="FA234" s="198"/>
      <c r="FB234" s="198"/>
      <c r="FC234" s="198"/>
      <c r="FD234" s="198"/>
      <c r="FE234" s="198"/>
      <c r="FF234" s="198"/>
      <c r="FG234" s="198"/>
      <c r="FH234" s="198"/>
      <c r="FI234" s="198"/>
      <c r="FJ234" s="198"/>
      <c r="FK234" s="198"/>
      <c r="FL234" s="198"/>
      <c r="FM234" s="198"/>
      <c r="FN234" s="198"/>
      <c r="FO234" s="198"/>
      <c r="FP234" s="198"/>
      <c r="FQ234" s="198"/>
      <c r="FR234" s="198"/>
      <c r="FS234" s="198"/>
      <c r="FT234" s="198"/>
      <c r="FU234" s="198"/>
      <c r="FV234" s="198"/>
      <c r="FW234" s="198"/>
      <c r="FX234" s="198"/>
      <c r="FY234" s="198"/>
      <c r="FZ234" s="198"/>
      <c r="GA234" s="198"/>
      <c r="GB234" s="198"/>
      <c r="GC234" s="198"/>
      <c r="GD234" s="198"/>
      <c r="GE234" s="198"/>
      <c r="GF234" s="198"/>
      <c r="GG234" s="198"/>
      <c r="GH234" s="198"/>
      <c r="GI234" s="198"/>
      <c r="GJ234" s="198"/>
      <c r="GK234" s="198"/>
      <c r="GL234" s="198"/>
      <c r="GM234" s="198"/>
      <c r="GN234" s="198"/>
      <c r="GO234" s="198"/>
      <c r="GP234" s="198"/>
      <c r="GQ234" s="198"/>
      <c r="GR234" s="198"/>
      <c r="GS234" s="198"/>
      <c r="GT234" s="198"/>
      <c r="GU234" s="198"/>
      <c r="GV234" s="198"/>
      <c r="GW234" s="198"/>
      <c r="GX234" s="198"/>
      <c r="GY234" s="198"/>
      <c r="GZ234" s="198"/>
      <c r="HA234" s="198"/>
      <c r="HB234" s="198"/>
      <c r="HC234" s="198"/>
      <c r="HD234" s="198"/>
      <c r="HE234" s="198"/>
      <c r="HF234" s="198"/>
      <c r="HG234" s="198"/>
      <c r="HH234" s="198"/>
      <c r="HI234" s="198"/>
      <c r="HJ234" s="198"/>
      <c r="HK234" s="198"/>
      <c r="HL234" s="198"/>
      <c r="HM234" s="198"/>
      <c r="HN234" s="198"/>
    </row>
    <row r="235" s="197" customFormat="1" spans="1:222">
      <c r="A235" s="210"/>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198"/>
      <c r="DB235" s="198"/>
      <c r="DC235" s="198"/>
      <c r="DD235" s="198"/>
      <c r="DE235" s="198"/>
      <c r="DF235" s="198"/>
      <c r="DG235" s="198"/>
      <c r="DH235" s="198"/>
      <c r="DI235" s="198"/>
      <c r="DJ235" s="198"/>
      <c r="DK235" s="198"/>
      <c r="DL235" s="198"/>
      <c r="DM235" s="198"/>
      <c r="DN235" s="198"/>
      <c r="DO235" s="198"/>
      <c r="DP235" s="198"/>
      <c r="DQ235" s="198"/>
      <c r="DR235" s="198"/>
      <c r="DS235" s="198"/>
      <c r="DT235" s="198"/>
      <c r="DU235" s="198"/>
      <c r="DV235" s="198"/>
      <c r="DW235" s="198"/>
      <c r="DX235" s="198"/>
      <c r="DY235" s="198"/>
      <c r="DZ235" s="198"/>
      <c r="EA235" s="198"/>
      <c r="EB235" s="198"/>
      <c r="EC235" s="198"/>
      <c r="ED235" s="198"/>
      <c r="EE235" s="198"/>
      <c r="EF235" s="198"/>
      <c r="EG235" s="198"/>
      <c r="EH235" s="198"/>
      <c r="EI235" s="198"/>
      <c r="EJ235" s="198"/>
      <c r="EK235" s="198"/>
      <c r="EL235" s="198"/>
      <c r="EM235" s="198"/>
      <c r="EN235" s="198"/>
      <c r="EO235" s="198"/>
      <c r="EP235" s="198"/>
      <c r="EQ235" s="198"/>
      <c r="ER235" s="198"/>
      <c r="ES235" s="198"/>
      <c r="ET235" s="198"/>
      <c r="EU235" s="198"/>
      <c r="EV235" s="198"/>
      <c r="EW235" s="198"/>
      <c r="EX235" s="198"/>
      <c r="EY235" s="198"/>
      <c r="EZ235" s="198"/>
      <c r="FA235" s="198"/>
      <c r="FB235" s="198"/>
      <c r="FC235" s="198"/>
      <c r="FD235" s="198"/>
      <c r="FE235" s="198"/>
      <c r="FF235" s="198"/>
      <c r="FG235" s="198"/>
      <c r="FH235" s="198"/>
      <c r="FI235" s="198"/>
      <c r="FJ235" s="198"/>
      <c r="FK235" s="198"/>
      <c r="FL235" s="198"/>
      <c r="FM235" s="198"/>
      <c r="FN235" s="198"/>
      <c r="FO235" s="198"/>
      <c r="FP235" s="198"/>
      <c r="FQ235" s="198"/>
      <c r="FR235" s="198"/>
      <c r="FS235" s="198"/>
      <c r="FT235" s="198"/>
      <c r="FU235" s="198"/>
      <c r="FV235" s="198"/>
      <c r="FW235" s="198"/>
      <c r="FX235" s="198"/>
      <c r="FY235" s="198"/>
      <c r="FZ235" s="198"/>
      <c r="GA235" s="198"/>
      <c r="GB235" s="198"/>
      <c r="GC235" s="198"/>
      <c r="GD235" s="198"/>
      <c r="GE235" s="198"/>
      <c r="GF235" s="198"/>
      <c r="GG235" s="198"/>
      <c r="GH235" s="198"/>
      <c r="GI235" s="198"/>
      <c r="GJ235" s="198"/>
      <c r="GK235" s="198"/>
      <c r="GL235" s="198"/>
      <c r="GM235" s="198"/>
      <c r="GN235" s="198"/>
      <c r="GO235" s="198"/>
      <c r="GP235" s="198"/>
      <c r="GQ235" s="198"/>
      <c r="GR235" s="198"/>
      <c r="GS235" s="198"/>
      <c r="GT235" s="198"/>
      <c r="GU235" s="198"/>
      <c r="GV235" s="198"/>
      <c r="GW235" s="198"/>
      <c r="GX235" s="198"/>
      <c r="GY235" s="198"/>
      <c r="GZ235" s="198"/>
      <c r="HA235" s="198"/>
      <c r="HB235" s="198"/>
      <c r="HC235" s="198"/>
      <c r="HD235" s="198"/>
      <c r="HE235" s="198"/>
      <c r="HF235" s="198"/>
      <c r="HG235" s="198"/>
      <c r="HH235" s="198"/>
      <c r="HI235" s="198"/>
      <c r="HJ235" s="198"/>
      <c r="HK235" s="198"/>
      <c r="HL235" s="198"/>
      <c r="HM235" s="198"/>
      <c r="HN235" s="198"/>
    </row>
    <row r="236" s="197" customFormat="1" spans="1:222">
      <c r="A236" s="210"/>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8"/>
      <c r="GM236" s="198"/>
      <c r="GN236" s="198"/>
      <c r="GO236" s="198"/>
      <c r="GP236" s="198"/>
      <c r="GQ236" s="198"/>
      <c r="GR236" s="198"/>
      <c r="GS236" s="198"/>
      <c r="GT236" s="198"/>
      <c r="GU236" s="198"/>
      <c r="GV236" s="198"/>
      <c r="GW236" s="198"/>
      <c r="GX236" s="198"/>
      <c r="GY236" s="198"/>
      <c r="GZ236" s="198"/>
      <c r="HA236" s="198"/>
      <c r="HB236" s="198"/>
      <c r="HC236" s="198"/>
      <c r="HD236" s="198"/>
      <c r="HE236" s="198"/>
      <c r="HF236" s="198"/>
      <c r="HG236" s="198"/>
      <c r="HH236" s="198"/>
      <c r="HI236" s="198"/>
      <c r="HJ236" s="198"/>
      <c r="HK236" s="198"/>
      <c r="HL236" s="198"/>
      <c r="HM236" s="198"/>
      <c r="HN236" s="198"/>
    </row>
    <row r="237" s="197" customFormat="1" spans="1:222">
      <c r="A237" s="210"/>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8"/>
      <c r="DJ237" s="198"/>
      <c r="DK237" s="198"/>
      <c r="DL237" s="198"/>
      <c r="DM237" s="198"/>
      <c r="DN237" s="198"/>
      <c r="DO237" s="198"/>
      <c r="DP237" s="198"/>
      <c r="DQ237" s="198"/>
      <c r="DR237" s="198"/>
      <c r="DS237" s="198"/>
      <c r="DT237" s="198"/>
      <c r="DU237" s="198"/>
      <c r="DV237" s="198"/>
      <c r="DW237" s="198"/>
      <c r="DX237" s="198"/>
      <c r="DY237" s="198"/>
      <c r="DZ237" s="198"/>
      <c r="EA237" s="198"/>
      <c r="EB237" s="198"/>
      <c r="EC237" s="198"/>
      <c r="ED237" s="198"/>
      <c r="EE237" s="198"/>
      <c r="EF237" s="198"/>
      <c r="EG237" s="198"/>
      <c r="EH237" s="198"/>
      <c r="EI237" s="198"/>
      <c r="EJ237" s="198"/>
      <c r="EK237" s="198"/>
      <c r="EL237" s="198"/>
      <c r="EM237" s="198"/>
      <c r="EN237" s="198"/>
      <c r="EO237" s="198"/>
      <c r="EP237" s="198"/>
      <c r="EQ237" s="198"/>
      <c r="ER237" s="198"/>
      <c r="ES237" s="198"/>
      <c r="ET237" s="198"/>
      <c r="EU237" s="198"/>
      <c r="EV237" s="198"/>
      <c r="EW237" s="198"/>
      <c r="EX237" s="198"/>
      <c r="EY237" s="198"/>
      <c r="EZ237" s="198"/>
      <c r="FA237" s="198"/>
      <c r="FB237" s="198"/>
      <c r="FC237" s="198"/>
      <c r="FD237" s="198"/>
      <c r="FE237" s="198"/>
      <c r="FF237" s="198"/>
      <c r="FG237" s="198"/>
      <c r="FH237" s="198"/>
      <c r="FI237" s="198"/>
      <c r="FJ237" s="198"/>
      <c r="FK237" s="198"/>
      <c r="FL237" s="198"/>
      <c r="FM237" s="198"/>
      <c r="FN237" s="198"/>
      <c r="FO237" s="198"/>
      <c r="FP237" s="198"/>
      <c r="FQ237" s="198"/>
      <c r="FR237" s="198"/>
      <c r="FS237" s="198"/>
      <c r="FT237" s="198"/>
      <c r="FU237" s="198"/>
      <c r="FV237" s="198"/>
      <c r="FW237" s="198"/>
      <c r="FX237" s="198"/>
      <c r="FY237" s="198"/>
      <c r="FZ237" s="198"/>
      <c r="GA237" s="198"/>
      <c r="GB237" s="198"/>
      <c r="GC237" s="198"/>
      <c r="GD237" s="198"/>
      <c r="GE237" s="198"/>
      <c r="GF237" s="198"/>
      <c r="GG237" s="198"/>
      <c r="GH237" s="198"/>
      <c r="GI237" s="198"/>
      <c r="GJ237" s="198"/>
      <c r="GK237" s="198"/>
      <c r="GL237" s="198"/>
      <c r="GM237" s="198"/>
      <c r="GN237" s="198"/>
      <c r="GO237" s="198"/>
      <c r="GP237" s="198"/>
      <c r="GQ237" s="198"/>
      <c r="GR237" s="198"/>
      <c r="GS237" s="198"/>
      <c r="GT237" s="198"/>
      <c r="GU237" s="198"/>
      <c r="GV237" s="198"/>
      <c r="GW237" s="198"/>
      <c r="GX237" s="198"/>
      <c r="GY237" s="198"/>
      <c r="GZ237" s="198"/>
      <c r="HA237" s="198"/>
      <c r="HB237" s="198"/>
      <c r="HC237" s="198"/>
      <c r="HD237" s="198"/>
      <c r="HE237" s="198"/>
      <c r="HF237" s="198"/>
      <c r="HG237" s="198"/>
      <c r="HH237" s="198"/>
      <c r="HI237" s="198"/>
      <c r="HJ237" s="198"/>
      <c r="HK237" s="198"/>
      <c r="HL237" s="198"/>
      <c r="HM237" s="198"/>
      <c r="HN237" s="198"/>
    </row>
    <row r="238" s="197" customFormat="1" spans="1:222">
      <c r="A238" s="210"/>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198"/>
      <c r="DP238" s="198"/>
      <c r="DQ238" s="198"/>
      <c r="DR238" s="198"/>
      <c r="DS238" s="198"/>
      <c r="DT238" s="198"/>
      <c r="DU238" s="198"/>
      <c r="DV238" s="198"/>
      <c r="DW238" s="198"/>
      <c r="DX238" s="198"/>
      <c r="DY238" s="198"/>
      <c r="DZ238" s="198"/>
      <c r="EA238" s="198"/>
      <c r="EB238" s="198"/>
      <c r="EC238" s="198"/>
      <c r="ED238" s="198"/>
      <c r="EE238" s="198"/>
      <c r="EF238" s="198"/>
      <c r="EG238" s="198"/>
      <c r="EH238" s="198"/>
      <c r="EI238" s="198"/>
      <c r="EJ238" s="198"/>
      <c r="EK238" s="198"/>
      <c r="EL238" s="198"/>
      <c r="EM238" s="198"/>
      <c r="EN238" s="198"/>
      <c r="EO238" s="198"/>
      <c r="EP238" s="198"/>
      <c r="EQ238" s="198"/>
      <c r="ER238" s="198"/>
      <c r="ES238" s="198"/>
      <c r="ET238" s="198"/>
      <c r="EU238" s="198"/>
      <c r="EV238" s="198"/>
      <c r="EW238" s="198"/>
      <c r="EX238" s="198"/>
      <c r="EY238" s="198"/>
      <c r="EZ238" s="198"/>
      <c r="FA238" s="198"/>
      <c r="FB238" s="198"/>
      <c r="FC238" s="198"/>
      <c r="FD238" s="198"/>
      <c r="FE238" s="198"/>
      <c r="FF238" s="198"/>
      <c r="FG238" s="198"/>
      <c r="FH238" s="198"/>
      <c r="FI238" s="198"/>
      <c r="FJ238" s="198"/>
      <c r="FK238" s="198"/>
      <c r="FL238" s="198"/>
      <c r="FM238" s="198"/>
      <c r="FN238" s="198"/>
      <c r="FO238" s="198"/>
      <c r="FP238" s="198"/>
      <c r="FQ238" s="198"/>
      <c r="FR238" s="198"/>
      <c r="FS238" s="198"/>
      <c r="FT238" s="198"/>
      <c r="FU238" s="198"/>
      <c r="FV238" s="198"/>
      <c r="FW238" s="198"/>
      <c r="FX238" s="198"/>
      <c r="FY238" s="198"/>
      <c r="FZ238" s="198"/>
      <c r="GA238" s="198"/>
      <c r="GB238" s="198"/>
      <c r="GC238" s="198"/>
      <c r="GD238" s="198"/>
      <c r="GE238" s="198"/>
      <c r="GF238" s="198"/>
      <c r="GG238" s="198"/>
      <c r="GH238" s="198"/>
      <c r="GI238" s="198"/>
      <c r="GJ238" s="198"/>
      <c r="GK238" s="198"/>
      <c r="GL238" s="198"/>
      <c r="GM238" s="198"/>
      <c r="GN238" s="198"/>
      <c r="GO238" s="198"/>
      <c r="GP238" s="198"/>
      <c r="GQ238" s="198"/>
      <c r="GR238" s="198"/>
      <c r="GS238" s="198"/>
      <c r="GT238" s="198"/>
      <c r="GU238" s="198"/>
      <c r="GV238" s="198"/>
      <c r="GW238" s="198"/>
      <c r="GX238" s="198"/>
      <c r="GY238" s="198"/>
      <c r="GZ238" s="198"/>
      <c r="HA238" s="198"/>
      <c r="HB238" s="198"/>
      <c r="HC238" s="198"/>
      <c r="HD238" s="198"/>
      <c r="HE238" s="198"/>
      <c r="HF238" s="198"/>
      <c r="HG238" s="198"/>
      <c r="HH238" s="198"/>
      <c r="HI238" s="198"/>
      <c r="HJ238" s="198"/>
      <c r="HK238" s="198"/>
      <c r="HL238" s="198"/>
      <c r="HM238" s="198"/>
      <c r="HN238" s="198"/>
    </row>
    <row r="239" s="197" customFormat="1" spans="1:222">
      <c r="A239" s="210"/>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8"/>
      <c r="DQ239" s="198"/>
      <c r="DR239" s="198"/>
      <c r="DS239" s="198"/>
      <c r="DT239" s="198"/>
      <c r="DU239" s="198"/>
      <c r="DV239" s="198"/>
      <c r="DW239" s="198"/>
      <c r="DX239" s="198"/>
      <c r="DY239" s="198"/>
      <c r="DZ239" s="198"/>
      <c r="EA239" s="198"/>
      <c r="EB239" s="198"/>
      <c r="EC239" s="198"/>
      <c r="ED239" s="198"/>
      <c r="EE239" s="198"/>
      <c r="EF239" s="198"/>
      <c r="EG239" s="198"/>
      <c r="EH239" s="198"/>
      <c r="EI239" s="198"/>
      <c r="EJ239" s="198"/>
      <c r="EK239" s="198"/>
      <c r="EL239" s="198"/>
      <c r="EM239" s="198"/>
      <c r="EN239" s="198"/>
      <c r="EO239" s="198"/>
      <c r="EP239" s="198"/>
      <c r="EQ239" s="198"/>
      <c r="ER239" s="198"/>
      <c r="ES239" s="198"/>
      <c r="ET239" s="198"/>
      <c r="EU239" s="198"/>
      <c r="EV239" s="198"/>
      <c r="EW239" s="198"/>
      <c r="EX239" s="198"/>
      <c r="EY239" s="198"/>
      <c r="EZ239" s="198"/>
      <c r="FA239" s="198"/>
      <c r="FB239" s="198"/>
      <c r="FC239" s="198"/>
      <c r="FD239" s="198"/>
      <c r="FE239" s="198"/>
      <c r="FF239" s="198"/>
      <c r="FG239" s="198"/>
      <c r="FH239" s="198"/>
      <c r="FI239" s="198"/>
      <c r="FJ239" s="198"/>
      <c r="FK239" s="198"/>
      <c r="FL239" s="198"/>
      <c r="FM239" s="198"/>
      <c r="FN239" s="198"/>
      <c r="FO239" s="198"/>
      <c r="FP239" s="198"/>
      <c r="FQ239" s="198"/>
      <c r="FR239" s="198"/>
      <c r="FS239" s="198"/>
      <c r="FT239" s="198"/>
      <c r="FU239" s="198"/>
      <c r="FV239" s="198"/>
      <c r="FW239" s="198"/>
      <c r="FX239" s="198"/>
      <c r="FY239" s="198"/>
      <c r="FZ239" s="198"/>
      <c r="GA239" s="198"/>
      <c r="GB239" s="198"/>
      <c r="GC239" s="198"/>
      <c r="GD239" s="198"/>
      <c r="GE239" s="198"/>
      <c r="GF239" s="198"/>
      <c r="GG239" s="198"/>
      <c r="GH239" s="198"/>
      <c r="GI239" s="198"/>
      <c r="GJ239" s="198"/>
      <c r="GK239" s="198"/>
      <c r="GL239" s="198"/>
      <c r="GM239" s="198"/>
      <c r="GN239" s="198"/>
      <c r="GO239" s="198"/>
      <c r="GP239" s="198"/>
      <c r="GQ239" s="198"/>
      <c r="GR239" s="198"/>
      <c r="GS239" s="198"/>
      <c r="GT239" s="198"/>
      <c r="GU239" s="198"/>
      <c r="GV239" s="198"/>
      <c r="GW239" s="198"/>
      <c r="GX239" s="198"/>
      <c r="GY239" s="198"/>
      <c r="GZ239" s="198"/>
      <c r="HA239" s="198"/>
      <c r="HB239" s="198"/>
      <c r="HC239" s="198"/>
      <c r="HD239" s="198"/>
      <c r="HE239" s="198"/>
      <c r="HF239" s="198"/>
      <c r="HG239" s="198"/>
      <c r="HH239" s="198"/>
      <c r="HI239" s="198"/>
      <c r="HJ239" s="198"/>
      <c r="HK239" s="198"/>
      <c r="HL239" s="198"/>
      <c r="HM239" s="198"/>
      <c r="HN239" s="198"/>
    </row>
    <row r="240" s="197" customFormat="1" spans="1:222">
      <c r="A240" s="210"/>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8"/>
      <c r="DZ240" s="198"/>
      <c r="EA240" s="198"/>
      <c r="EB240" s="198"/>
      <c r="EC240" s="198"/>
      <c r="ED240" s="198"/>
      <c r="EE240" s="198"/>
      <c r="EF240" s="198"/>
      <c r="EG240" s="198"/>
      <c r="EH240" s="198"/>
      <c r="EI240" s="198"/>
      <c r="EJ240" s="198"/>
      <c r="EK240" s="198"/>
      <c r="EL240" s="198"/>
      <c r="EM240" s="198"/>
      <c r="EN240" s="198"/>
      <c r="EO240" s="198"/>
      <c r="EP240" s="198"/>
      <c r="EQ240" s="198"/>
      <c r="ER240" s="198"/>
      <c r="ES240" s="198"/>
      <c r="ET240" s="198"/>
      <c r="EU240" s="198"/>
      <c r="EV240" s="198"/>
      <c r="EW240" s="198"/>
      <c r="EX240" s="198"/>
      <c r="EY240" s="198"/>
      <c r="EZ240" s="198"/>
      <c r="FA240" s="198"/>
      <c r="FB240" s="198"/>
      <c r="FC240" s="198"/>
      <c r="FD240" s="198"/>
      <c r="FE240" s="198"/>
      <c r="FF240" s="198"/>
      <c r="FG240" s="198"/>
      <c r="FH240" s="198"/>
      <c r="FI240" s="198"/>
      <c r="FJ240" s="198"/>
      <c r="FK240" s="198"/>
      <c r="FL240" s="198"/>
      <c r="FM240" s="198"/>
      <c r="FN240" s="198"/>
      <c r="FO240" s="198"/>
      <c r="FP240" s="198"/>
      <c r="FQ240" s="198"/>
      <c r="FR240" s="198"/>
      <c r="FS240" s="198"/>
      <c r="FT240" s="198"/>
      <c r="FU240" s="198"/>
      <c r="FV240" s="198"/>
      <c r="FW240" s="198"/>
      <c r="FX240" s="198"/>
      <c r="FY240" s="198"/>
      <c r="FZ240" s="198"/>
      <c r="GA240" s="198"/>
      <c r="GB240" s="198"/>
      <c r="GC240" s="198"/>
      <c r="GD240" s="198"/>
      <c r="GE240" s="198"/>
      <c r="GF240" s="198"/>
      <c r="GG240" s="198"/>
      <c r="GH240" s="198"/>
      <c r="GI240" s="198"/>
      <c r="GJ240" s="198"/>
      <c r="GK240" s="198"/>
      <c r="GL240" s="198"/>
      <c r="GM240" s="198"/>
      <c r="GN240" s="198"/>
      <c r="GO240" s="198"/>
      <c r="GP240" s="198"/>
      <c r="GQ240" s="198"/>
      <c r="GR240" s="198"/>
      <c r="GS240" s="198"/>
      <c r="GT240" s="198"/>
      <c r="GU240" s="198"/>
      <c r="GV240" s="198"/>
      <c r="GW240" s="198"/>
      <c r="GX240" s="198"/>
      <c r="GY240" s="198"/>
      <c r="GZ240" s="198"/>
      <c r="HA240" s="198"/>
      <c r="HB240" s="198"/>
      <c r="HC240" s="198"/>
      <c r="HD240" s="198"/>
      <c r="HE240" s="198"/>
      <c r="HF240" s="198"/>
      <c r="HG240" s="198"/>
      <c r="HH240" s="198"/>
      <c r="HI240" s="198"/>
      <c r="HJ240" s="198"/>
      <c r="HK240" s="198"/>
      <c r="HL240" s="198"/>
      <c r="HM240" s="198"/>
      <c r="HN240" s="198"/>
    </row>
    <row r="241" s="197" customFormat="1" spans="1:222">
      <c r="A241" s="210"/>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c r="BU241" s="198"/>
      <c r="BV241" s="198"/>
      <c r="BW241" s="198"/>
      <c r="BX241" s="198"/>
      <c r="BY241" s="198"/>
      <c r="BZ241" s="198"/>
      <c r="CA241" s="198"/>
      <c r="CB241" s="198"/>
      <c r="CC241" s="198"/>
      <c r="CD241" s="198"/>
      <c r="CE241" s="198"/>
      <c r="CF241" s="198"/>
      <c r="CG241" s="198"/>
      <c r="CH241" s="198"/>
      <c r="CI241" s="198"/>
      <c r="CJ241" s="198"/>
      <c r="CK241" s="198"/>
      <c r="CL241" s="198"/>
      <c r="CM241" s="198"/>
      <c r="CN241" s="198"/>
      <c r="CO241" s="198"/>
      <c r="CP241" s="198"/>
      <c r="CQ241" s="198"/>
      <c r="CR241" s="198"/>
      <c r="CS241" s="198"/>
      <c r="CT241" s="198"/>
      <c r="CU241" s="198"/>
      <c r="CV241" s="198"/>
      <c r="CW241" s="198"/>
      <c r="CX241" s="198"/>
      <c r="CY241" s="198"/>
      <c r="CZ241" s="198"/>
      <c r="DA241" s="198"/>
      <c r="DB241" s="198"/>
      <c r="DC241" s="198"/>
      <c r="DD241" s="198"/>
      <c r="DE241" s="198"/>
      <c r="DF241" s="198"/>
      <c r="DG241" s="198"/>
      <c r="DH241" s="198"/>
      <c r="DI241" s="198"/>
      <c r="DJ241" s="198"/>
      <c r="DK241" s="198"/>
      <c r="DL241" s="198"/>
      <c r="DM241" s="198"/>
      <c r="DN241" s="198"/>
      <c r="DO241" s="198"/>
      <c r="DP241" s="198"/>
      <c r="DQ241" s="198"/>
      <c r="DR241" s="198"/>
      <c r="DS241" s="198"/>
      <c r="DT241" s="198"/>
      <c r="DU241" s="198"/>
      <c r="DV241" s="198"/>
      <c r="DW241" s="198"/>
      <c r="DX241" s="198"/>
      <c r="DY241" s="198"/>
      <c r="DZ241" s="198"/>
      <c r="EA241" s="198"/>
      <c r="EB241" s="198"/>
      <c r="EC241" s="198"/>
      <c r="ED241" s="198"/>
      <c r="EE241" s="198"/>
      <c r="EF241" s="198"/>
      <c r="EG241" s="198"/>
      <c r="EH241" s="198"/>
      <c r="EI241" s="198"/>
      <c r="EJ241" s="198"/>
      <c r="EK241" s="198"/>
      <c r="EL241" s="198"/>
      <c r="EM241" s="198"/>
      <c r="EN241" s="198"/>
      <c r="EO241" s="198"/>
      <c r="EP241" s="198"/>
      <c r="EQ241" s="198"/>
      <c r="ER241" s="198"/>
      <c r="ES241" s="198"/>
      <c r="ET241" s="198"/>
      <c r="EU241" s="198"/>
      <c r="EV241" s="198"/>
      <c r="EW241" s="198"/>
      <c r="EX241" s="198"/>
      <c r="EY241" s="198"/>
      <c r="EZ241" s="198"/>
      <c r="FA241" s="198"/>
      <c r="FB241" s="198"/>
      <c r="FC241" s="198"/>
      <c r="FD241" s="198"/>
      <c r="FE241" s="198"/>
      <c r="FF241" s="198"/>
      <c r="FG241" s="198"/>
      <c r="FH241" s="198"/>
      <c r="FI241" s="198"/>
      <c r="FJ241" s="198"/>
      <c r="FK241" s="198"/>
      <c r="FL241" s="198"/>
      <c r="FM241" s="198"/>
      <c r="FN241" s="198"/>
      <c r="FO241" s="198"/>
      <c r="FP241" s="198"/>
      <c r="FQ241" s="198"/>
      <c r="FR241" s="198"/>
      <c r="FS241" s="198"/>
      <c r="FT241" s="198"/>
      <c r="FU241" s="198"/>
      <c r="FV241" s="198"/>
      <c r="FW241" s="198"/>
      <c r="FX241" s="198"/>
      <c r="FY241" s="198"/>
      <c r="FZ241" s="198"/>
      <c r="GA241" s="198"/>
      <c r="GB241" s="198"/>
      <c r="GC241" s="198"/>
      <c r="GD241" s="198"/>
      <c r="GE241" s="198"/>
      <c r="GF241" s="198"/>
      <c r="GG241" s="198"/>
      <c r="GH241" s="198"/>
      <c r="GI241" s="198"/>
      <c r="GJ241" s="198"/>
      <c r="GK241" s="198"/>
      <c r="GL241" s="198"/>
      <c r="GM241" s="198"/>
      <c r="GN241" s="198"/>
      <c r="GO241" s="198"/>
      <c r="GP241" s="198"/>
      <c r="GQ241" s="198"/>
      <c r="GR241" s="198"/>
      <c r="GS241" s="198"/>
      <c r="GT241" s="198"/>
      <c r="GU241" s="198"/>
      <c r="GV241" s="198"/>
      <c r="GW241" s="198"/>
      <c r="GX241" s="198"/>
      <c r="GY241" s="198"/>
      <c r="GZ241" s="198"/>
      <c r="HA241" s="198"/>
      <c r="HB241" s="198"/>
      <c r="HC241" s="198"/>
      <c r="HD241" s="198"/>
      <c r="HE241" s="198"/>
      <c r="HF241" s="198"/>
      <c r="HG241" s="198"/>
      <c r="HH241" s="198"/>
      <c r="HI241" s="198"/>
      <c r="HJ241" s="198"/>
      <c r="HK241" s="198"/>
      <c r="HL241" s="198"/>
      <c r="HM241" s="198"/>
      <c r="HN241" s="198"/>
    </row>
    <row r="242" s="197" customFormat="1" spans="1:222">
      <c r="A242" s="210"/>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98"/>
      <c r="BY242" s="198"/>
      <c r="BZ242" s="198"/>
      <c r="CA242" s="198"/>
      <c r="CB242" s="198"/>
      <c r="CC242" s="198"/>
      <c r="CD242" s="198"/>
      <c r="CE242" s="198"/>
      <c r="CF242" s="198"/>
      <c r="CG242" s="198"/>
      <c r="CH242" s="198"/>
      <c r="CI242" s="198"/>
      <c r="CJ242" s="198"/>
      <c r="CK242" s="198"/>
      <c r="CL242" s="198"/>
      <c r="CM242" s="198"/>
      <c r="CN242" s="198"/>
      <c r="CO242" s="198"/>
      <c r="CP242" s="198"/>
      <c r="CQ242" s="198"/>
      <c r="CR242" s="198"/>
      <c r="CS242" s="198"/>
      <c r="CT242" s="198"/>
      <c r="CU242" s="198"/>
      <c r="CV242" s="198"/>
      <c r="CW242" s="198"/>
      <c r="CX242" s="198"/>
      <c r="CY242" s="198"/>
      <c r="CZ242" s="198"/>
      <c r="DA242" s="198"/>
      <c r="DB242" s="198"/>
      <c r="DC242" s="198"/>
      <c r="DD242" s="198"/>
      <c r="DE242" s="198"/>
      <c r="DF242" s="198"/>
      <c r="DG242" s="198"/>
      <c r="DH242" s="198"/>
      <c r="DI242" s="198"/>
      <c r="DJ242" s="198"/>
      <c r="DK242" s="198"/>
      <c r="DL242" s="198"/>
      <c r="DM242" s="198"/>
      <c r="DN242" s="198"/>
      <c r="DO242" s="198"/>
      <c r="DP242" s="198"/>
      <c r="DQ242" s="198"/>
      <c r="DR242" s="198"/>
      <c r="DS242" s="198"/>
      <c r="DT242" s="198"/>
      <c r="DU242" s="198"/>
      <c r="DV242" s="198"/>
      <c r="DW242" s="198"/>
      <c r="DX242" s="198"/>
      <c r="DY242" s="198"/>
      <c r="DZ242" s="198"/>
      <c r="EA242" s="198"/>
      <c r="EB242" s="198"/>
      <c r="EC242" s="198"/>
      <c r="ED242" s="198"/>
      <c r="EE242" s="198"/>
      <c r="EF242" s="198"/>
      <c r="EG242" s="198"/>
      <c r="EH242" s="198"/>
      <c r="EI242" s="198"/>
      <c r="EJ242" s="198"/>
      <c r="EK242" s="198"/>
      <c r="EL242" s="198"/>
      <c r="EM242" s="198"/>
      <c r="EN242" s="198"/>
      <c r="EO242" s="198"/>
      <c r="EP242" s="198"/>
      <c r="EQ242" s="198"/>
      <c r="ER242" s="198"/>
      <c r="ES242" s="198"/>
      <c r="ET242" s="198"/>
      <c r="EU242" s="198"/>
      <c r="EV242" s="198"/>
      <c r="EW242" s="198"/>
      <c r="EX242" s="198"/>
      <c r="EY242" s="198"/>
      <c r="EZ242" s="198"/>
      <c r="FA242" s="198"/>
      <c r="FB242" s="198"/>
      <c r="FC242" s="198"/>
      <c r="FD242" s="198"/>
      <c r="FE242" s="198"/>
      <c r="FF242" s="198"/>
      <c r="FG242" s="198"/>
      <c r="FH242" s="198"/>
      <c r="FI242" s="198"/>
      <c r="FJ242" s="198"/>
      <c r="FK242" s="198"/>
      <c r="FL242" s="198"/>
      <c r="FM242" s="198"/>
      <c r="FN242" s="198"/>
      <c r="FO242" s="198"/>
      <c r="FP242" s="198"/>
      <c r="FQ242" s="198"/>
      <c r="FR242" s="198"/>
      <c r="FS242" s="198"/>
      <c r="FT242" s="198"/>
      <c r="FU242" s="198"/>
      <c r="FV242" s="198"/>
      <c r="FW242" s="198"/>
      <c r="FX242" s="198"/>
      <c r="FY242" s="198"/>
      <c r="FZ242" s="198"/>
      <c r="GA242" s="198"/>
      <c r="GB242" s="198"/>
      <c r="GC242" s="198"/>
      <c r="GD242" s="198"/>
      <c r="GE242" s="198"/>
      <c r="GF242" s="198"/>
      <c r="GG242" s="198"/>
      <c r="GH242" s="198"/>
      <c r="GI242" s="198"/>
      <c r="GJ242" s="198"/>
      <c r="GK242" s="198"/>
      <c r="GL242" s="198"/>
      <c r="GM242" s="198"/>
      <c r="GN242" s="198"/>
      <c r="GO242" s="198"/>
      <c r="GP242" s="198"/>
      <c r="GQ242" s="198"/>
      <c r="GR242" s="198"/>
      <c r="GS242" s="198"/>
      <c r="GT242" s="198"/>
      <c r="GU242" s="198"/>
      <c r="GV242" s="198"/>
      <c r="GW242" s="198"/>
      <c r="GX242" s="198"/>
      <c r="GY242" s="198"/>
      <c r="GZ242" s="198"/>
      <c r="HA242" s="198"/>
      <c r="HB242" s="198"/>
      <c r="HC242" s="198"/>
      <c r="HD242" s="198"/>
      <c r="HE242" s="198"/>
      <c r="HF242" s="198"/>
      <c r="HG242" s="198"/>
      <c r="HH242" s="198"/>
      <c r="HI242" s="198"/>
      <c r="HJ242" s="198"/>
      <c r="HK242" s="198"/>
      <c r="HL242" s="198"/>
      <c r="HM242" s="198"/>
      <c r="HN242" s="198"/>
    </row>
    <row r="243" s="197" customFormat="1" spans="1:222">
      <c r="A243" s="210"/>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198"/>
      <c r="DB243" s="198"/>
      <c r="DC243" s="198"/>
      <c r="DD243" s="198"/>
      <c r="DE243" s="198"/>
      <c r="DF243" s="198"/>
      <c r="DG243" s="198"/>
      <c r="DH243" s="198"/>
      <c r="DI243" s="198"/>
      <c r="DJ243" s="198"/>
      <c r="DK243" s="198"/>
      <c r="DL243" s="198"/>
      <c r="DM243" s="198"/>
      <c r="DN243" s="198"/>
      <c r="DO243" s="198"/>
      <c r="DP243" s="198"/>
      <c r="DQ243" s="198"/>
      <c r="DR243" s="198"/>
      <c r="DS243" s="198"/>
      <c r="DT243" s="198"/>
      <c r="DU243" s="198"/>
      <c r="DV243" s="198"/>
      <c r="DW243" s="198"/>
      <c r="DX243" s="198"/>
      <c r="DY243" s="198"/>
      <c r="DZ243" s="198"/>
      <c r="EA243" s="198"/>
      <c r="EB243" s="198"/>
      <c r="EC243" s="198"/>
      <c r="ED243" s="198"/>
      <c r="EE243" s="198"/>
      <c r="EF243" s="198"/>
      <c r="EG243" s="198"/>
      <c r="EH243" s="198"/>
      <c r="EI243" s="198"/>
      <c r="EJ243" s="198"/>
      <c r="EK243" s="198"/>
      <c r="EL243" s="198"/>
      <c r="EM243" s="198"/>
      <c r="EN243" s="198"/>
      <c r="EO243" s="198"/>
      <c r="EP243" s="198"/>
      <c r="EQ243" s="198"/>
      <c r="ER243" s="198"/>
      <c r="ES243" s="198"/>
      <c r="ET243" s="198"/>
      <c r="EU243" s="198"/>
      <c r="EV243" s="198"/>
      <c r="EW243" s="198"/>
      <c r="EX243" s="198"/>
      <c r="EY243" s="198"/>
      <c r="EZ243" s="198"/>
      <c r="FA243" s="198"/>
      <c r="FB243" s="198"/>
      <c r="FC243" s="198"/>
      <c r="FD243" s="198"/>
      <c r="FE243" s="198"/>
      <c r="FF243" s="198"/>
      <c r="FG243" s="198"/>
      <c r="FH243" s="198"/>
      <c r="FI243" s="198"/>
      <c r="FJ243" s="198"/>
      <c r="FK243" s="198"/>
      <c r="FL243" s="198"/>
      <c r="FM243" s="198"/>
      <c r="FN243" s="198"/>
      <c r="FO243" s="198"/>
      <c r="FP243" s="198"/>
      <c r="FQ243" s="198"/>
      <c r="FR243" s="198"/>
      <c r="FS243" s="198"/>
      <c r="FT243" s="198"/>
      <c r="FU243" s="198"/>
      <c r="FV243" s="198"/>
      <c r="FW243" s="198"/>
      <c r="FX243" s="198"/>
      <c r="FY243" s="198"/>
      <c r="FZ243" s="198"/>
      <c r="GA243" s="198"/>
      <c r="GB243" s="198"/>
      <c r="GC243" s="198"/>
      <c r="GD243" s="198"/>
      <c r="GE243" s="198"/>
      <c r="GF243" s="198"/>
      <c r="GG243" s="198"/>
      <c r="GH243" s="198"/>
      <c r="GI243" s="198"/>
      <c r="GJ243" s="198"/>
      <c r="GK243" s="198"/>
      <c r="GL243" s="198"/>
      <c r="GM243" s="198"/>
      <c r="GN243" s="198"/>
      <c r="GO243" s="198"/>
      <c r="GP243" s="198"/>
      <c r="GQ243" s="198"/>
      <c r="GR243" s="198"/>
      <c r="GS243" s="198"/>
      <c r="GT243" s="198"/>
      <c r="GU243" s="198"/>
      <c r="GV243" s="198"/>
      <c r="GW243" s="198"/>
      <c r="GX243" s="198"/>
      <c r="GY243" s="198"/>
      <c r="GZ243" s="198"/>
      <c r="HA243" s="198"/>
      <c r="HB243" s="198"/>
      <c r="HC243" s="198"/>
      <c r="HD243" s="198"/>
      <c r="HE243" s="198"/>
      <c r="HF243" s="198"/>
      <c r="HG243" s="198"/>
      <c r="HH243" s="198"/>
      <c r="HI243" s="198"/>
      <c r="HJ243" s="198"/>
      <c r="HK243" s="198"/>
      <c r="HL243" s="198"/>
      <c r="HM243" s="198"/>
      <c r="HN243" s="198"/>
    </row>
    <row r="244" s="197" customFormat="1" spans="1:222">
      <c r="A244" s="210"/>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198"/>
      <c r="DB244" s="198"/>
      <c r="DC244" s="198"/>
      <c r="DD244" s="198"/>
      <c r="DE244" s="198"/>
      <c r="DF244" s="198"/>
      <c r="DG244" s="198"/>
      <c r="DH244" s="198"/>
      <c r="DI244" s="198"/>
      <c r="DJ244" s="198"/>
      <c r="DK244" s="198"/>
      <c r="DL244" s="198"/>
      <c r="DM244" s="198"/>
      <c r="DN244" s="198"/>
      <c r="DO244" s="198"/>
      <c r="DP244" s="198"/>
      <c r="DQ244" s="198"/>
      <c r="DR244" s="198"/>
      <c r="DS244" s="198"/>
      <c r="DT244" s="198"/>
      <c r="DU244" s="198"/>
      <c r="DV244" s="198"/>
      <c r="DW244" s="198"/>
      <c r="DX244" s="198"/>
      <c r="DY244" s="198"/>
      <c r="DZ244" s="198"/>
      <c r="EA244" s="198"/>
      <c r="EB244" s="198"/>
      <c r="EC244" s="198"/>
      <c r="ED244" s="198"/>
      <c r="EE244" s="198"/>
      <c r="EF244" s="198"/>
      <c r="EG244" s="198"/>
      <c r="EH244" s="198"/>
      <c r="EI244" s="198"/>
      <c r="EJ244" s="198"/>
      <c r="EK244" s="198"/>
      <c r="EL244" s="198"/>
      <c r="EM244" s="198"/>
      <c r="EN244" s="198"/>
      <c r="EO244" s="198"/>
      <c r="EP244" s="198"/>
      <c r="EQ244" s="198"/>
      <c r="ER244" s="198"/>
      <c r="ES244" s="198"/>
      <c r="ET244" s="198"/>
      <c r="EU244" s="198"/>
      <c r="EV244" s="198"/>
      <c r="EW244" s="198"/>
      <c r="EX244" s="198"/>
      <c r="EY244" s="198"/>
      <c r="EZ244" s="198"/>
      <c r="FA244" s="198"/>
      <c r="FB244" s="198"/>
      <c r="FC244" s="198"/>
      <c r="FD244" s="198"/>
      <c r="FE244" s="198"/>
      <c r="FF244" s="198"/>
      <c r="FG244" s="198"/>
      <c r="FH244" s="198"/>
      <c r="FI244" s="198"/>
      <c r="FJ244" s="198"/>
      <c r="FK244" s="198"/>
      <c r="FL244" s="198"/>
      <c r="FM244" s="198"/>
      <c r="FN244" s="198"/>
      <c r="FO244" s="198"/>
      <c r="FP244" s="198"/>
      <c r="FQ244" s="198"/>
      <c r="FR244" s="198"/>
      <c r="FS244" s="198"/>
      <c r="FT244" s="198"/>
      <c r="FU244" s="198"/>
      <c r="FV244" s="198"/>
      <c r="FW244" s="198"/>
      <c r="FX244" s="198"/>
      <c r="FY244" s="198"/>
      <c r="FZ244" s="198"/>
      <c r="GA244" s="198"/>
      <c r="GB244" s="198"/>
      <c r="GC244" s="198"/>
      <c r="GD244" s="198"/>
      <c r="GE244" s="198"/>
      <c r="GF244" s="198"/>
      <c r="GG244" s="198"/>
      <c r="GH244" s="198"/>
      <c r="GI244" s="198"/>
      <c r="GJ244" s="198"/>
      <c r="GK244" s="198"/>
      <c r="GL244" s="198"/>
      <c r="GM244" s="198"/>
      <c r="GN244" s="198"/>
      <c r="GO244" s="198"/>
      <c r="GP244" s="198"/>
      <c r="GQ244" s="198"/>
      <c r="GR244" s="198"/>
      <c r="GS244" s="198"/>
      <c r="GT244" s="198"/>
      <c r="GU244" s="198"/>
      <c r="GV244" s="198"/>
      <c r="GW244" s="198"/>
      <c r="GX244" s="198"/>
      <c r="GY244" s="198"/>
      <c r="GZ244" s="198"/>
      <c r="HA244" s="198"/>
      <c r="HB244" s="198"/>
      <c r="HC244" s="198"/>
      <c r="HD244" s="198"/>
      <c r="HE244" s="198"/>
      <c r="HF244" s="198"/>
      <c r="HG244" s="198"/>
      <c r="HH244" s="198"/>
      <c r="HI244" s="198"/>
      <c r="HJ244" s="198"/>
      <c r="HK244" s="198"/>
      <c r="HL244" s="198"/>
      <c r="HM244" s="198"/>
      <c r="HN244" s="198"/>
    </row>
    <row r="245" s="197" customFormat="1" spans="1:222">
      <c r="A245" s="210"/>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198"/>
      <c r="CS245" s="198"/>
      <c r="CT245" s="198"/>
      <c r="CU245" s="198"/>
      <c r="CV245" s="198"/>
      <c r="CW245" s="198"/>
      <c r="CX245" s="198"/>
      <c r="CY245" s="198"/>
      <c r="CZ245" s="198"/>
      <c r="DA245" s="198"/>
      <c r="DB245" s="198"/>
      <c r="DC245" s="198"/>
      <c r="DD245" s="198"/>
      <c r="DE245" s="198"/>
      <c r="DF245" s="198"/>
      <c r="DG245" s="198"/>
      <c r="DH245" s="198"/>
      <c r="DI245" s="198"/>
      <c r="DJ245" s="198"/>
      <c r="DK245" s="198"/>
      <c r="DL245" s="198"/>
      <c r="DM245" s="198"/>
      <c r="DN245" s="198"/>
      <c r="DO245" s="198"/>
      <c r="DP245" s="198"/>
      <c r="DQ245" s="198"/>
      <c r="DR245" s="198"/>
      <c r="DS245" s="198"/>
      <c r="DT245" s="198"/>
      <c r="DU245" s="198"/>
      <c r="DV245" s="198"/>
      <c r="DW245" s="198"/>
      <c r="DX245" s="198"/>
      <c r="DY245" s="198"/>
      <c r="DZ245" s="198"/>
      <c r="EA245" s="198"/>
      <c r="EB245" s="198"/>
      <c r="EC245" s="198"/>
      <c r="ED245" s="198"/>
      <c r="EE245" s="198"/>
      <c r="EF245" s="198"/>
      <c r="EG245" s="198"/>
      <c r="EH245" s="198"/>
      <c r="EI245" s="198"/>
      <c r="EJ245" s="198"/>
      <c r="EK245" s="198"/>
      <c r="EL245" s="198"/>
      <c r="EM245" s="198"/>
      <c r="EN245" s="198"/>
      <c r="EO245" s="198"/>
      <c r="EP245" s="198"/>
      <c r="EQ245" s="198"/>
      <c r="ER245" s="198"/>
      <c r="ES245" s="198"/>
      <c r="ET245" s="198"/>
      <c r="EU245" s="198"/>
      <c r="EV245" s="198"/>
      <c r="EW245" s="198"/>
      <c r="EX245" s="198"/>
      <c r="EY245" s="198"/>
      <c r="EZ245" s="198"/>
      <c r="FA245" s="198"/>
      <c r="FB245" s="198"/>
      <c r="FC245" s="198"/>
      <c r="FD245" s="198"/>
      <c r="FE245" s="198"/>
      <c r="FF245" s="198"/>
      <c r="FG245" s="198"/>
      <c r="FH245" s="198"/>
      <c r="FI245" s="198"/>
      <c r="FJ245" s="198"/>
      <c r="FK245" s="198"/>
      <c r="FL245" s="198"/>
      <c r="FM245" s="198"/>
      <c r="FN245" s="198"/>
      <c r="FO245" s="198"/>
      <c r="FP245" s="198"/>
      <c r="FQ245" s="198"/>
      <c r="FR245" s="198"/>
      <c r="FS245" s="198"/>
      <c r="FT245" s="198"/>
      <c r="FU245" s="198"/>
      <c r="FV245" s="198"/>
      <c r="FW245" s="198"/>
      <c r="FX245" s="198"/>
      <c r="FY245" s="198"/>
      <c r="FZ245" s="198"/>
      <c r="GA245" s="198"/>
      <c r="GB245" s="198"/>
      <c r="GC245" s="198"/>
      <c r="GD245" s="198"/>
      <c r="GE245" s="198"/>
      <c r="GF245" s="198"/>
      <c r="GG245" s="198"/>
      <c r="GH245" s="198"/>
      <c r="GI245" s="198"/>
      <c r="GJ245" s="198"/>
      <c r="GK245" s="198"/>
      <c r="GL245" s="198"/>
      <c r="GM245" s="198"/>
      <c r="GN245" s="198"/>
      <c r="GO245" s="198"/>
      <c r="GP245" s="198"/>
      <c r="GQ245" s="198"/>
      <c r="GR245" s="198"/>
      <c r="GS245" s="198"/>
      <c r="GT245" s="198"/>
      <c r="GU245" s="198"/>
      <c r="GV245" s="198"/>
      <c r="GW245" s="198"/>
      <c r="GX245" s="198"/>
      <c r="GY245" s="198"/>
      <c r="GZ245" s="198"/>
      <c r="HA245" s="198"/>
      <c r="HB245" s="198"/>
      <c r="HC245" s="198"/>
      <c r="HD245" s="198"/>
      <c r="HE245" s="198"/>
      <c r="HF245" s="198"/>
      <c r="HG245" s="198"/>
      <c r="HH245" s="198"/>
      <c r="HI245" s="198"/>
      <c r="HJ245" s="198"/>
      <c r="HK245" s="198"/>
      <c r="HL245" s="198"/>
      <c r="HM245" s="198"/>
      <c r="HN245" s="198"/>
    </row>
    <row r="246" s="197" customFormat="1" spans="1:222">
      <c r="A246" s="210"/>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c r="CX246" s="198"/>
      <c r="CY246" s="198"/>
      <c r="CZ246" s="198"/>
      <c r="DA246" s="198"/>
      <c r="DB246" s="198"/>
      <c r="DC246" s="198"/>
      <c r="DD246" s="198"/>
      <c r="DE246" s="198"/>
      <c r="DF246" s="198"/>
      <c r="DG246" s="198"/>
      <c r="DH246" s="198"/>
      <c r="DI246" s="198"/>
      <c r="DJ246" s="198"/>
      <c r="DK246" s="198"/>
      <c r="DL246" s="198"/>
      <c r="DM246" s="198"/>
      <c r="DN246" s="198"/>
      <c r="DO246" s="198"/>
      <c r="DP246" s="198"/>
      <c r="DQ246" s="198"/>
      <c r="DR246" s="198"/>
      <c r="DS246" s="198"/>
      <c r="DT246" s="198"/>
      <c r="DU246" s="198"/>
      <c r="DV246" s="198"/>
      <c r="DW246" s="198"/>
      <c r="DX246" s="198"/>
      <c r="DY246" s="198"/>
      <c r="DZ246" s="198"/>
      <c r="EA246" s="198"/>
      <c r="EB246" s="198"/>
      <c r="EC246" s="198"/>
      <c r="ED246" s="198"/>
      <c r="EE246" s="198"/>
      <c r="EF246" s="198"/>
      <c r="EG246" s="198"/>
      <c r="EH246" s="198"/>
      <c r="EI246" s="198"/>
      <c r="EJ246" s="198"/>
      <c r="EK246" s="198"/>
      <c r="EL246" s="198"/>
      <c r="EM246" s="198"/>
      <c r="EN246" s="198"/>
      <c r="EO246" s="198"/>
      <c r="EP246" s="198"/>
      <c r="EQ246" s="198"/>
      <c r="ER246" s="198"/>
      <c r="ES246" s="198"/>
      <c r="ET246" s="198"/>
      <c r="EU246" s="198"/>
      <c r="EV246" s="198"/>
      <c r="EW246" s="198"/>
      <c r="EX246" s="198"/>
      <c r="EY246" s="198"/>
      <c r="EZ246" s="198"/>
      <c r="FA246" s="198"/>
      <c r="FB246" s="198"/>
      <c r="FC246" s="198"/>
      <c r="FD246" s="198"/>
      <c r="FE246" s="198"/>
      <c r="FF246" s="198"/>
      <c r="FG246" s="198"/>
      <c r="FH246" s="198"/>
      <c r="FI246" s="198"/>
      <c r="FJ246" s="198"/>
      <c r="FK246" s="198"/>
      <c r="FL246" s="198"/>
      <c r="FM246" s="198"/>
      <c r="FN246" s="198"/>
      <c r="FO246" s="198"/>
      <c r="FP246" s="198"/>
      <c r="FQ246" s="198"/>
      <c r="FR246" s="198"/>
      <c r="FS246" s="198"/>
      <c r="FT246" s="198"/>
      <c r="FU246" s="198"/>
      <c r="FV246" s="198"/>
      <c r="FW246" s="198"/>
      <c r="FX246" s="198"/>
      <c r="FY246" s="198"/>
      <c r="FZ246" s="198"/>
      <c r="GA246" s="198"/>
      <c r="GB246" s="198"/>
      <c r="GC246" s="198"/>
      <c r="GD246" s="198"/>
      <c r="GE246" s="198"/>
      <c r="GF246" s="198"/>
      <c r="GG246" s="198"/>
      <c r="GH246" s="198"/>
      <c r="GI246" s="198"/>
      <c r="GJ246" s="198"/>
      <c r="GK246" s="198"/>
      <c r="GL246" s="198"/>
      <c r="GM246" s="198"/>
      <c r="GN246" s="198"/>
      <c r="GO246" s="198"/>
      <c r="GP246" s="198"/>
      <c r="GQ246" s="198"/>
      <c r="GR246" s="198"/>
      <c r="GS246" s="198"/>
      <c r="GT246" s="198"/>
      <c r="GU246" s="198"/>
      <c r="GV246" s="198"/>
      <c r="GW246" s="198"/>
      <c r="GX246" s="198"/>
      <c r="GY246" s="198"/>
      <c r="GZ246" s="198"/>
      <c r="HA246" s="198"/>
      <c r="HB246" s="198"/>
      <c r="HC246" s="198"/>
      <c r="HD246" s="198"/>
      <c r="HE246" s="198"/>
      <c r="HF246" s="198"/>
      <c r="HG246" s="198"/>
      <c r="HH246" s="198"/>
      <c r="HI246" s="198"/>
      <c r="HJ246" s="198"/>
      <c r="HK246" s="198"/>
      <c r="HL246" s="198"/>
      <c r="HM246" s="198"/>
      <c r="HN246" s="198"/>
    </row>
    <row r="247" s="197" customFormat="1" spans="1:222">
      <c r="A247" s="210"/>
      <c r="AE247" s="198"/>
      <c r="AF247" s="198"/>
      <c r="AG247" s="198"/>
      <c r="AH247" s="198"/>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c r="CX247" s="198"/>
      <c r="CY247" s="198"/>
      <c r="CZ247" s="198"/>
      <c r="DA247" s="198"/>
      <c r="DB247" s="198"/>
      <c r="DC247" s="198"/>
      <c r="DD247" s="198"/>
      <c r="DE247" s="198"/>
      <c r="DF247" s="198"/>
      <c r="DG247" s="198"/>
      <c r="DH247" s="198"/>
      <c r="DI247" s="198"/>
      <c r="DJ247" s="198"/>
      <c r="DK247" s="198"/>
      <c r="DL247" s="198"/>
      <c r="DM247" s="198"/>
      <c r="DN247" s="198"/>
      <c r="DO247" s="198"/>
      <c r="DP247" s="198"/>
      <c r="DQ247" s="198"/>
      <c r="DR247" s="198"/>
      <c r="DS247" s="198"/>
      <c r="DT247" s="198"/>
      <c r="DU247" s="198"/>
      <c r="DV247" s="198"/>
      <c r="DW247" s="198"/>
      <c r="DX247" s="198"/>
      <c r="DY247" s="198"/>
      <c r="DZ247" s="198"/>
      <c r="EA247" s="198"/>
      <c r="EB247" s="198"/>
      <c r="EC247" s="198"/>
      <c r="ED247" s="198"/>
      <c r="EE247" s="198"/>
      <c r="EF247" s="198"/>
      <c r="EG247" s="198"/>
      <c r="EH247" s="198"/>
      <c r="EI247" s="198"/>
      <c r="EJ247" s="198"/>
      <c r="EK247" s="198"/>
      <c r="EL247" s="198"/>
      <c r="EM247" s="198"/>
      <c r="EN247" s="198"/>
      <c r="EO247" s="198"/>
      <c r="EP247" s="198"/>
      <c r="EQ247" s="198"/>
      <c r="ER247" s="198"/>
      <c r="ES247" s="198"/>
      <c r="ET247" s="198"/>
      <c r="EU247" s="198"/>
      <c r="EV247" s="198"/>
      <c r="EW247" s="198"/>
      <c r="EX247" s="198"/>
      <c r="EY247" s="198"/>
      <c r="EZ247" s="198"/>
      <c r="FA247" s="198"/>
      <c r="FB247" s="198"/>
      <c r="FC247" s="198"/>
      <c r="FD247" s="198"/>
      <c r="FE247" s="198"/>
      <c r="FF247" s="198"/>
      <c r="FG247" s="198"/>
      <c r="FH247" s="198"/>
      <c r="FI247" s="198"/>
      <c r="FJ247" s="198"/>
      <c r="FK247" s="198"/>
      <c r="FL247" s="198"/>
      <c r="FM247" s="198"/>
      <c r="FN247" s="198"/>
      <c r="FO247" s="198"/>
      <c r="FP247" s="198"/>
      <c r="FQ247" s="198"/>
      <c r="FR247" s="198"/>
      <c r="FS247" s="198"/>
      <c r="FT247" s="198"/>
      <c r="FU247" s="198"/>
      <c r="FV247" s="198"/>
      <c r="FW247" s="198"/>
      <c r="FX247" s="198"/>
      <c r="FY247" s="198"/>
      <c r="FZ247" s="198"/>
      <c r="GA247" s="198"/>
      <c r="GB247" s="198"/>
      <c r="GC247" s="198"/>
      <c r="GD247" s="198"/>
      <c r="GE247" s="198"/>
      <c r="GF247" s="198"/>
      <c r="GG247" s="198"/>
      <c r="GH247" s="198"/>
      <c r="GI247" s="198"/>
      <c r="GJ247" s="198"/>
      <c r="GK247" s="198"/>
      <c r="GL247" s="198"/>
      <c r="GM247" s="198"/>
      <c r="GN247" s="198"/>
      <c r="GO247" s="198"/>
      <c r="GP247" s="198"/>
      <c r="GQ247" s="198"/>
      <c r="GR247" s="198"/>
      <c r="GS247" s="198"/>
      <c r="GT247" s="198"/>
      <c r="GU247" s="198"/>
      <c r="GV247" s="198"/>
      <c r="GW247" s="198"/>
      <c r="GX247" s="198"/>
      <c r="GY247" s="198"/>
      <c r="GZ247" s="198"/>
      <c r="HA247" s="198"/>
      <c r="HB247" s="198"/>
      <c r="HC247" s="198"/>
      <c r="HD247" s="198"/>
      <c r="HE247" s="198"/>
      <c r="HF247" s="198"/>
      <c r="HG247" s="198"/>
      <c r="HH247" s="198"/>
      <c r="HI247" s="198"/>
      <c r="HJ247" s="198"/>
      <c r="HK247" s="198"/>
      <c r="HL247" s="198"/>
      <c r="HM247" s="198"/>
      <c r="HN247" s="198"/>
    </row>
    <row r="248" s="197" customFormat="1" spans="1:222">
      <c r="A248" s="210"/>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c r="CK248" s="198"/>
      <c r="CL248" s="198"/>
      <c r="CM248" s="198"/>
      <c r="CN248" s="198"/>
      <c r="CO248" s="198"/>
      <c r="CP248" s="198"/>
      <c r="CQ248" s="198"/>
      <c r="CR248" s="198"/>
      <c r="CS248" s="198"/>
      <c r="CT248" s="198"/>
      <c r="CU248" s="198"/>
      <c r="CV248" s="198"/>
      <c r="CW248" s="198"/>
      <c r="CX248" s="198"/>
      <c r="CY248" s="198"/>
      <c r="CZ248" s="198"/>
      <c r="DA248" s="198"/>
      <c r="DB248" s="198"/>
      <c r="DC248" s="198"/>
      <c r="DD248" s="198"/>
      <c r="DE248" s="198"/>
      <c r="DF248" s="198"/>
      <c r="DG248" s="198"/>
      <c r="DH248" s="198"/>
      <c r="DI248" s="198"/>
      <c r="DJ248" s="198"/>
      <c r="DK248" s="198"/>
      <c r="DL248" s="198"/>
      <c r="DM248" s="198"/>
      <c r="DN248" s="198"/>
      <c r="DO248" s="198"/>
      <c r="DP248" s="198"/>
      <c r="DQ248" s="198"/>
      <c r="DR248" s="198"/>
      <c r="DS248" s="198"/>
      <c r="DT248" s="198"/>
      <c r="DU248" s="198"/>
      <c r="DV248" s="198"/>
      <c r="DW248" s="198"/>
      <c r="DX248" s="198"/>
      <c r="DY248" s="198"/>
      <c r="DZ248" s="198"/>
      <c r="EA248" s="198"/>
      <c r="EB248" s="198"/>
      <c r="EC248" s="198"/>
      <c r="ED248" s="198"/>
      <c r="EE248" s="198"/>
      <c r="EF248" s="198"/>
      <c r="EG248" s="198"/>
      <c r="EH248" s="198"/>
      <c r="EI248" s="198"/>
      <c r="EJ248" s="198"/>
      <c r="EK248" s="198"/>
      <c r="EL248" s="198"/>
      <c r="EM248" s="198"/>
      <c r="EN248" s="198"/>
      <c r="EO248" s="198"/>
      <c r="EP248" s="198"/>
      <c r="EQ248" s="198"/>
      <c r="ER248" s="198"/>
      <c r="ES248" s="198"/>
      <c r="ET248" s="198"/>
      <c r="EU248" s="198"/>
      <c r="EV248" s="198"/>
      <c r="EW248" s="198"/>
      <c r="EX248" s="198"/>
      <c r="EY248" s="198"/>
      <c r="EZ248" s="198"/>
      <c r="FA248" s="198"/>
      <c r="FB248" s="198"/>
      <c r="FC248" s="198"/>
      <c r="FD248" s="198"/>
      <c r="FE248" s="198"/>
      <c r="FF248" s="198"/>
      <c r="FG248" s="198"/>
      <c r="FH248" s="198"/>
      <c r="FI248" s="198"/>
      <c r="FJ248" s="198"/>
      <c r="FK248" s="198"/>
      <c r="FL248" s="198"/>
      <c r="FM248" s="198"/>
      <c r="FN248" s="198"/>
      <c r="FO248" s="198"/>
      <c r="FP248" s="198"/>
      <c r="FQ248" s="198"/>
      <c r="FR248" s="198"/>
      <c r="FS248" s="198"/>
      <c r="FT248" s="198"/>
      <c r="FU248" s="198"/>
      <c r="FV248" s="198"/>
      <c r="FW248" s="198"/>
      <c r="FX248" s="198"/>
      <c r="FY248" s="198"/>
      <c r="FZ248" s="198"/>
      <c r="GA248" s="198"/>
      <c r="GB248" s="198"/>
      <c r="GC248" s="198"/>
      <c r="GD248" s="198"/>
      <c r="GE248" s="198"/>
      <c r="GF248" s="198"/>
      <c r="GG248" s="198"/>
      <c r="GH248" s="198"/>
      <c r="GI248" s="198"/>
      <c r="GJ248" s="198"/>
      <c r="GK248" s="198"/>
      <c r="GL248" s="198"/>
      <c r="GM248" s="198"/>
      <c r="GN248" s="198"/>
      <c r="GO248" s="198"/>
      <c r="GP248" s="198"/>
      <c r="GQ248" s="198"/>
      <c r="GR248" s="198"/>
      <c r="GS248" s="198"/>
      <c r="GT248" s="198"/>
      <c r="GU248" s="198"/>
      <c r="GV248" s="198"/>
      <c r="GW248" s="198"/>
      <c r="GX248" s="198"/>
      <c r="GY248" s="198"/>
      <c r="GZ248" s="198"/>
      <c r="HA248" s="198"/>
      <c r="HB248" s="198"/>
      <c r="HC248" s="198"/>
      <c r="HD248" s="198"/>
      <c r="HE248" s="198"/>
      <c r="HF248" s="198"/>
      <c r="HG248" s="198"/>
      <c r="HH248" s="198"/>
      <c r="HI248" s="198"/>
      <c r="HJ248" s="198"/>
      <c r="HK248" s="198"/>
      <c r="HL248" s="198"/>
      <c r="HM248" s="198"/>
      <c r="HN248" s="198"/>
    </row>
    <row r="249" s="197" customFormat="1" spans="1:222">
      <c r="A249" s="210"/>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c r="CH249" s="198"/>
      <c r="CI249" s="198"/>
      <c r="CJ249" s="198"/>
      <c r="CK249" s="198"/>
      <c r="CL249" s="198"/>
      <c r="CM249" s="198"/>
      <c r="CN249" s="198"/>
      <c r="CO249" s="198"/>
      <c r="CP249" s="198"/>
      <c r="CQ249" s="198"/>
      <c r="CR249" s="198"/>
      <c r="CS249" s="198"/>
      <c r="CT249" s="198"/>
      <c r="CU249" s="198"/>
      <c r="CV249" s="198"/>
      <c r="CW249" s="198"/>
      <c r="CX249" s="198"/>
      <c r="CY249" s="198"/>
      <c r="CZ249" s="198"/>
      <c r="DA249" s="198"/>
      <c r="DB249" s="198"/>
      <c r="DC249" s="198"/>
      <c r="DD249" s="198"/>
      <c r="DE249" s="198"/>
      <c r="DF249" s="198"/>
      <c r="DG249" s="198"/>
      <c r="DH249" s="198"/>
      <c r="DI249" s="198"/>
      <c r="DJ249" s="198"/>
      <c r="DK249" s="198"/>
      <c r="DL249" s="198"/>
      <c r="DM249" s="198"/>
      <c r="DN249" s="198"/>
      <c r="DO249" s="198"/>
      <c r="DP249" s="198"/>
      <c r="DQ249" s="198"/>
      <c r="DR249" s="198"/>
      <c r="DS249" s="198"/>
      <c r="DT249" s="198"/>
      <c r="DU249" s="198"/>
      <c r="DV249" s="198"/>
      <c r="DW249" s="198"/>
      <c r="DX249" s="198"/>
      <c r="DY249" s="198"/>
      <c r="DZ249" s="198"/>
      <c r="EA249" s="198"/>
      <c r="EB249" s="198"/>
      <c r="EC249" s="198"/>
      <c r="ED249" s="198"/>
      <c r="EE249" s="198"/>
      <c r="EF249" s="198"/>
      <c r="EG249" s="198"/>
      <c r="EH249" s="198"/>
      <c r="EI249" s="198"/>
      <c r="EJ249" s="198"/>
      <c r="EK249" s="198"/>
      <c r="EL249" s="198"/>
      <c r="EM249" s="198"/>
      <c r="EN249" s="198"/>
      <c r="EO249" s="198"/>
      <c r="EP249" s="198"/>
      <c r="EQ249" s="198"/>
      <c r="ER249" s="198"/>
      <c r="ES249" s="198"/>
      <c r="ET249" s="198"/>
      <c r="EU249" s="198"/>
      <c r="EV249" s="198"/>
      <c r="EW249" s="198"/>
      <c r="EX249" s="198"/>
      <c r="EY249" s="198"/>
      <c r="EZ249" s="198"/>
      <c r="FA249" s="198"/>
      <c r="FB249" s="198"/>
      <c r="FC249" s="198"/>
      <c r="FD249" s="198"/>
      <c r="FE249" s="198"/>
      <c r="FF249" s="198"/>
      <c r="FG249" s="198"/>
      <c r="FH249" s="198"/>
      <c r="FI249" s="198"/>
      <c r="FJ249" s="198"/>
      <c r="FK249" s="198"/>
      <c r="FL249" s="198"/>
      <c r="FM249" s="198"/>
      <c r="FN249" s="198"/>
      <c r="FO249" s="198"/>
      <c r="FP249" s="198"/>
      <c r="FQ249" s="198"/>
      <c r="FR249" s="198"/>
      <c r="FS249" s="198"/>
      <c r="FT249" s="198"/>
      <c r="FU249" s="198"/>
      <c r="FV249" s="198"/>
      <c r="FW249" s="198"/>
      <c r="FX249" s="198"/>
      <c r="FY249" s="198"/>
      <c r="FZ249" s="198"/>
      <c r="GA249" s="198"/>
      <c r="GB249" s="198"/>
      <c r="GC249" s="198"/>
      <c r="GD249" s="198"/>
      <c r="GE249" s="198"/>
      <c r="GF249" s="198"/>
      <c r="GG249" s="198"/>
      <c r="GH249" s="198"/>
      <c r="GI249" s="198"/>
      <c r="GJ249" s="198"/>
      <c r="GK249" s="198"/>
      <c r="GL249" s="198"/>
      <c r="GM249" s="198"/>
      <c r="GN249" s="198"/>
      <c r="GO249" s="198"/>
      <c r="GP249" s="198"/>
      <c r="GQ249" s="198"/>
      <c r="GR249" s="198"/>
      <c r="GS249" s="198"/>
      <c r="GT249" s="198"/>
      <c r="GU249" s="198"/>
      <c r="GV249" s="198"/>
      <c r="GW249" s="198"/>
      <c r="GX249" s="198"/>
      <c r="GY249" s="198"/>
      <c r="GZ249" s="198"/>
      <c r="HA249" s="198"/>
      <c r="HB249" s="198"/>
      <c r="HC249" s="198"/>
      <c r="HD249" s="198"/>
      <c r="HE249" s="198"/>
      <c r="HF249" s="198"/>
      <c r="HG249" s="198"/>
      <c r="HH249" s="198"/>
      <c r="HI249" s="198"/>
      <c r="HJ249" s="198"/>
      <c r="HK249" s="198"/>
      <c r="HL249" s="198"/>
      <c r="HM249" s="198"/>
      <c r="HN249" s="198"/>
    </row>
    <row r="250" s="197" customFormat="1" spans="1:222">
      <c r="A250" s="210"/>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c r="CX250" s="198"/>
      <c r="CY250" s="198"/>
      <c r="CZ250" s="198"/>
      <c r="DA250" s="198"/>
      <c r="DB250" s="198"/>
      <c r="DC250" s="198"/>
      <c r="DD250" s="198"/>
      <c r="DE250" s="198"/>
      <c r="DF250" s="198"/>
      <c r="DG250" s="198"/>
      <c r="DH250" s="198"/>
      <c r="DI250" s="198"/>
      <c r="DJ250" s="198"/>
      <c r="DK250" s="198"/>
      <c r="DL250" s="198"/>
      <c r="DM250" s="198"/>
      <c r="DN250" s="198"/>
      <c r="DO250" s="198"/>
      <c r="DP250" s="198"/>
      <c r="DQ250" s="198"/>
      <c r="DR250" s="198"/>
      <c r="DS250" s="198"/>
      <c r="DT250" s="198"/>
      <c r="DU250" s="198"/>
      <c r="DV250" s="198"/>
      <c r="DW250" s="198"/>
      <c r="DX250" s="198"/>
      <c r="DY250" s="198"/>
      <c r="DZ250" s="198"/>
      <c r="EA250" s="198"/>
      <c r="EB250" s="198"/>
      <c r="EC250" s="198"/>
      <c r="ED250" s="198"/>
      <c r="EE250" s="198"/>
      <c r="EF250" s="198"/>
      <c r="EG250" s="198"/>
      <c r="EH250" s="198"/>
      <c r="EI250" s="198"/>
      <c r="EJ250" s="198"/>
      <c r="EK250" s="198"/>
      <c r="EL250" s="198"/>
      <c r="EM250" s="198"/>
      <c r="EN250" s="198"/>
      <c r="EO250" s="198"/>
      <c r="EP250" s="198"/>
      <c r="EQ250" s="198"/>
      <c r="ER250" s="198"/>
      <c r="ES250" s="198"/>
      <c r="ET250" s="198"/>
      <c r="EU250" s="198"/>
      <c r="EV250" s="198"/>
      <c r="EW250" s="198"/>
      <c r="EX250" s="198"/>
      <c r="EY250" s="198"/>
      <c r="EZ250" s="198"/>
      <c r="FA250" s="198"/>
      <c r="FB250" s="198"/>
      <c r="FC250" s="198"/>
      <c r="FD250" s="198"/>
      <c r="FE250" s="198"/>
      <c r="FF250" s="198"/>
      <c r="FG250" s="198"/>
      <c r="FH250" s="198"/>
      <c r="FI250" s="198"/>
      <c r="FJ250" s="198"/>
      <c r="FK250" s="198"/>
      <c r="FL250" s="198"/>
      <c r="FM250" s="198"/>
      <c r="FN250" s="198"/>
      <c r="FO250" s="198"/>
      <c r="FP250" s="198"/>
      <c r="FQ250" s="198"/>
      <c r="FR250" s="198"/>
      <c r="FS250" s="198"/>
      <c r="FT250" s="198"/>
      <c r="FU250" s="198"/>
      <c r="FV250" s="198"/>
      <c r="FW250" s="198"/>
      <c r="FX250" s="198"/>
      <c r="FY250" s="198"/>
      <c r="FZ250" s="198"/>
      <c r="GA250" s="198"/>
      <c r="GB250" s="198"/>
      <c r="GC250" s="198"/>
      <c r="GD250" s="198"/>
      <c r="GE250" s="198"/>
      <c r="GF250" s="198"/>
      <c r="GG250" s="198"/>
      <c r="GH250" s="198"/>
      <c r="GI250" s="198"/>
      <c r="GJ250" s="198"/>
      <c r="GK250" s="198"/>
      <c r="GL250" s="198"/>
      <c r="GM250" s="198"/>
      <c r="GN250" s="198"/>
      <c r="GO250" s="198"/>
      <c r="GP250" s="198"/>
      <c r="GQ250" s="198"/>
      <c r="GR250" s="198"/>
      <c r="GS250" s="198"/>
      <c r="GT250" s="198"/>
      <c r="GU250" s="198"/>
      <c r="GV250" s="198"/>
      <c r="GW250" s="198"/>
      <c r="GX250" s="198"/>
      <c r="GY250" s="198"/>
      <c r="GZ250" s="198"/>
      <c r="HA250" s="198"/>
      <c r="HB250" s="198"/>
      <c r="HC250" s="198"/>
      <c r="HD250" s="198"/>
      <c r="HE250" s="198"/>
      <c r="HF250" s="198"/>
      <c r="HG250" s="198"/>
      <c r="HH250" s="198"/>
      <c r="HI250" s="198"/>
      <c r="HJ250" s="198"/>
      <c r="HK250" s="198"/>
      <c r="HL250" s="198"/>
      <c r="HM250" s="198"/>
      <c r="HN250" s="198"/>
    </row>
    <row r="251" s="197" customFormat="1" spans="1:222">
      <c r="A251" s="210"/>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c r="CX251" s="198"/>
      <c r="CY251" s="198"/>
      <c r="CZ251" s="198"/>
      <c r="DA251" s="198"/>
      <c r="DB251" s="198"/>
      <c r="DC251" s="198"/>
      <c r="DD251" s="198"/>
      <c r="DE251" s="198"/>
      <c r="DF251" s="198"/>
      <c r="DG251" s="198"/>
      <c r="DH251" s="198"/>
      <c r="DI251" s="198"/>
      <c r="DJ251" s="198"/>
      <c r="DK251" s="198"/>
      <c r="DL251" s="198"/>
      <c r="DM251" s="198"/>
      <c r="DN251" s="198"/>
      <c r="DO251" s="198"/>
      <c r="DP251" s="198"/>
      <c r="DQ251" s="198"/>
      <c r="DR251" s="198"/>
      <c r="DS251" s="198"/>
      <c r="DT251" s="198"/>
      <c r="DU251" s="198"/>
      <c r="DV251" s="198"/>
      <c r="DW251" s="198"/>
      <c r="DX251" s="198"/>
      <c r="DY251" s="198"/>
      <c r="DZ251" s="198"/>
      <c r="EA251" s="198"/>
      <c r="EB251" s="198"/>
      <c r="EC251" s="198"/>
      <c r="ED251" s="198"/>
      <c r="EE251" s="198"/>
      <c r="EF251" s="198"/>
      <c r="EG251" s="198"/>
      <c r="EH251" s="198"/>
      <c r="EI251" s="198"/>
      <c r="EJ251" s="198"/>
      <c r="EK251" s="198"/>
      <c r="EL251" s="198"/>
      <c r="EM251" s="198"/>
      <c r="EN251" s="198"/>
      <c r="EO251" s="198"/>
      <c r="EP251" s="198"/>
      <c r="EQ251" s="198"/>
      <c r="ER251" s="198"/>
      <c r="ES251" s="198"/>
      <c r="ET251" s="198"/>
      <c r="EU251" s="198"/>
      <c r="EV251" s="198"/>
      <c r="EW251" s="198"/>
      <c r="EX251" s="198"/>
      <c r="EY251" s="198"/>
      <c r="EZ251" s="198"/>
      <c r="FA251" s="198"/>
      <c r="FB251" s="198"/>
      <c r="FC251" s="198"/>
      <c r="FD251" s="198"/>
      <c r="FE251" s="198"/>
      <c r="FF251" s="198"/>
      <c r="FG251" s="198"/>
      <c r="FH251" s="198"/>
      <c r="FI251" s="198"/>
      <c r="FJ251" s="198"/>
      <c r="FK251" s="198"/>
      <c r="FL251" s="198"/>
      <c r="FM251" s="198"/>
      <c r="FN251" s="198"/>
      <c r="FO251" s="198"/>
      <c r="FP251" s="198"/>
      <c r="FQ251" s="198"/>
      <c r="FR251" s="198"/>
      <c r="FS251" s="198"/>
      <c r="FT251" s="198"/>
      <c r="FU251" s="198"/>
      <c r="FV251" s="198"/>
      <c r="FW251" s="198"/>
      <c r="FX251" s="198"/>
      <c r="FY251" s="198"/>
      <c r="FZ251" s="198"/>
      <c r="GA251" s="198"/>
      <c r="GB251" s="198"/>
      <c r="GC251" s="198"/>
      <c r="GD251" s="198"/>
      <c r="GE251" s="198"/>
      <c r="GF251" s="198"/>
      <c r="GG251" s="198"/>
      <c r="GH251" s="198"/>
      <c r="GI251" s="198"/>
      <c r="GJ251" s="198"/>
      <c r="GK251" s="198"/>
      <c r="GL251" s="198"/>
      <c r="GM251" s="198"/>
      <c r="GN251" s="198"/>
      <c r="GO251" s="198"/>
      <c r="GP251" s="198"/>
      <c r="GQ251" s="198"/>
      <c r="GR251" s="198"/>
      <c r="GS251" s="198"/>
      <c r="GT251" s="198"/>
      <c r="GU251" s="198"/>
      <c r="GV251" s="198"/>
      <c r="GW251" s="198"/>
      <c r="GX251" s="198"/>
      <c r="GY251" s="198"/>
      <c r="GZ251" s="198"/>
      <c r="HA251" s="198"/>
      <c r="HB251" s="198"/>
      <c r="HC251" s="198"/>
      <c r="HD251" s="198"/>
      <c r="HE251" s="198"/>
      <c r="HF251" s="198"/>
      <c r="HG251" s="198"/>
      <c r="HH251" s="198"/>
      <c r="HI251" s="198"/>
      <c r="HJ251" s="198"/>
      <c r="HK251" s="198"/>
      <c r="HL251" s="198"/>
      <c r="HM251" s="198"/>
      <c r="HN251" s="198"/>
    </row>
    <row r="252" s="197" customFormat="1" spans="1:222">
      <c r="A252" s="210"/>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c r="CX252" s="198"/>
      <c r="CY252" s="198"/>
      <c r="CZ252" s="198"/>
      <c r="DA252" s="198"/>
      <c r="DB252" s="198"/>
      <c r="DC252" s="198"/>
      <c r="DD252" s="198"/>
      <c r="DE252" s="198"/>
      <c r="DF252" s="198"/>
      <c r="DG252" s="198"/>
      <c r="DH252" s="198"/>
      <c r="DI252" s="198"/>
      <c r="DJ252" s="198"/>
      <c r="DK252" s="198"/>
      <c r="DL252" s="198"/>
      <c r="DM252" s="198"/>
      <c r="DN252" s="198"/>
      <c r="DO252" s="198"/>
      <c r="DP252" s="198"/>
      <c r="DQ252" s="198"/>
      <c r="DR252" s="198"/>
      <c r="DS252" s="198"/>
      <c r="DT252" s="198"/>
      <c r="DU252" s="198"/>
      <c r="DV252" s="198"/>
      <c r="DW252" s="198"/>
      <c r="DX252" s="198"/>
      <c r="DY252" s="198"/>
      <c r="DZ252" s="198"/>
      <c r="EA252" s="198"/>
      <c r="EB252" s="198"/>
      <c r="EC252" s="198"/>
      <c r="ED252" s="198"/>
      <c r="EE252" s="198"/>
      <c r="EF252" s="198"/>
      <c r="EG252" s="198"/>
      <c r="EH252" s="198"/>
      <c r="EI252" s="198"/>
      <c r="EJ252" s="198"/>
      <c r="EK252" s="198"/>
      <c r="EL252" s="198"/>
      <c r="EM252" s="198"/>
      <c r="EN252" s="198"/>
      <c r="EO252" s="198"/>
      <c r="EP252" s="198"/>
      <c r="EQ252" s="198"/>
      <c r="ER252" s="198"/>
      <c r="ES252" s="198"/>
      <c r="ET252" s="198"/>
      <c r="EU252" s="198"/>
      <c r="EV252" s="198"/>
      <c r="EW252" s="198"/>
      <c r="EX252" s="198"/>
      <c r="EY252" s="198"/>
      <c r="EZ252" s="198"/>
      <c r="FA252" s="198"/>
      <c r="FB252" s="198"/>
      <c r="FC252" s="198"/>
      <c r="FD252" s="198"/>
      <c r="FE252" s="198"/>
      <c r="FF252" s="198"/>
      <c r="FG252" s="198"/>
      <c r="FH252" s="198"/>
      <c r="FI252" s="198"/>
      <c r="FJ252" s="198"/>
      <c r="FK252" s="198"/>
      <c r="FL252" s="198"/>
      <c r="FM252" s="198"/>
      <c r="FN252" s="198"/>
      <c r="FO252" s="198"/>
      <c r="FP252" s="198"/>
      <c r="FQ252" s="198"/>
      <c r="FR252" s="198"/>
      <c r="FS252" s="198"/>
      <c r="FT252" s="198"/>
      <c r="FU252" s="198"/>
      <c r="FV252" s="198"/>
      <c r="FW252" s="198"/>
      <c r="FX252" s="198"/>
      <c r="FY252" s="198"/>
      <c r="FZ252" s="198"/>
      <c r="GA252" s="198"/>
      <c r="GB252" s="198"/>
      <c r="GC252" s="198"/>
      <c r="GD252" s="198"/>
      <c r="GE252" s="198"/>
      <c r="GF252" s="198"/>
      <c r="GG252" s="198"/>
      <c r="GH252" s="198"/>
      <c r="GI252" s="198"/>
      <c r="GJ252" s="198"/>
      <c r="GK252" s="198"/>
      <c r="GL252" s="198"/>
      <c r="GM252" s="198"/>
      <c r="GN252" s="198"/>
      <c r="GO252" s="198"/>
      <c r="GP252" s="198"/>
      <c r="GQ252" s="198"/>
      <c r="GR252" s="198"/>
      <c r="GS252" s="198"/>
      <c r="GT252" s="198"/>
      <c r="GU252" s="198"/>
      <c r="GV252" s="198"/>
      <c r="GW252" s="198"/>
      <c r="GX252" s="198"/>
      <c r="GY252" s="198"/>
      <c r="GZ252" s="198"/>
      <c r="HA252" s="198"/>
      <c r="HB252" s="198"/>
      <c r="HC252" s="198"/>
      <c r="HD252" s="198"/>
      <c r="HE252" s="198"/>
      <c r="HF252" s="198"/>
      <c r="HG252" s="198"/>
      <c r="HH252" s="198"/>
      <c r="HI252" s="198"/>
      <c r="HJ252" s="198"/>
      <c r="HK252" s="198"/>
      <c r="HL252" s="198"/>
      <c r="HM252" s="198"/>
      <c r="HN252" s="198"/>
    </row>
    <row r="253" s="197" customFormat="1" spans="1:222">
      <c r="A253" s="210"/>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c r="CX253" s="198"/>
      <c r="CY253" s="198"/>
      <c r="CZ253" s="198"/>
      <c r="DA253" s="198"/>
      <c r="DB253" s="198"/>
      <c r="DC253" s="198"/>
      <c r="DD253" s="198"/>
      <c r="DE253" s="198"/>
      <c r="DF253" s="198"/>
      <c r="DG253" s="198"/>
      <c r="DH253" s="198"/>
      <c r="DI253" s="198"/>
      <c r="DJ253" s="198"/>
      <c r="DK253" s="198"/>
      <c r="DL253" s="198"/>
      <c r="DM253" s="198"/>
      <c r="DN253" s="198"/>
      <c r="DO253" s="198"/>
      <c r="DP253" s="198"/>
      <c r="DQ253" s="198"/>
      <c r="DR253" s="198"/>
      <c r="DS253" s="198"/>
      <c r="DT253" s="198"/>
      <c r="DU253" s="198"/>
      <c r="DV253" s="198"/>
      <c r="DW253" s="198"/>
      <c r="DX253" s="198"/>
      <c r="DY253" s="198"/>
      <c r="DZ253" s="198"/>
      <c r="EA253" s="198"/>
      <c r="EB253" s="198"/>
      <c r="EC253" s="198"/>
      <c r="ED253" s="198"/>
      <c r="EE253" s="198"/>
      <c r="EF253" s="198"/>
      <c r="EG253" s="198"/>
      <c r="EH253" s="198"/>
      <c r="EI253" s="198"/>
      <c r="EJ253" s="198"/>
      <c r="EK253" s="198"/>
      <c r="EL253" s="198"/>
      <c r="EM253" s="198"/>
      <c r="EN253" s="198"/>
      <c r="EO253" s="198"/>
      <c r="EP253" s="198"/>
      <c r="EQ253" s="198"/>
      <c r="ER253" s="198"/>
      <c r="ES253" s="198"/>
      <c r="ET253" s="198"/>
      <c r="EU253" s="198"/>
      <c r="EV253" s="198"/>
      <c r="EW253" s="198"/>
      <c r="EX253" s="198"/>
      <c r="EY253" s="198"/>
      <c r="EZ253" s="198"/>
      <c r="FA253" s="198"/>
      <c r="FB253" s="198"/>
      <c r="FC253" s="198"/>
      <c r="FD253" s="198"/>
      <c r="FE253" s="198"/>
      <c r="FF253" s="198"/>
      <c r="FG253" s="198"/>
      <c r="FH253" s="198"/>
      <c r="FI253" s="198"/>
      <c r="FJ253" s="198"/>
      <c r="FK253" s="198"/>
      <c r="FL253" s="198"/>
      <c r="FM253" s="198"/>
      <c r="FN253" s="198"/>
      <c r="FO253" s="198"/>
      <c r="FP253" s="198"/>
      <c r="FQ253" s="198"/>
      <c r="FR253" s="198"/>
      <c r="FS253" s="198"/>
      <c r="FT253" s="198"/>
      <c r="FU253" s="198"/>
      <c r="FV253" s="198"/>
      <c r="FW253" s="198"/>
      <c r="FX253" s="198"/>
      <c r="FY253" s="198"/>
      <c r="FZ253" s="198"/>
      <c r="GA253" s="198"/>
      <c r="GB253" s="198"/>
      <c r="GC253" s="198"/>
      <c r="GD253" s="198"/>
      <c r="GE253" s="198"/>
      <c r="GF253" s="198"/>
      <c r="GG253" s="198"/>
      <c r="GH253" s="198"/>
      <c r="GI253" s="198"/>
      <c r="GJ253" s="198"/>
      <c r="GK253" s="198"/>
      <c r="GL253" s="198"/>
      <c r="GM253" s="198"/>
      <c r="GN253" s="198"/>
      <c r="GO253" s="198"/>
      <c r="GP253" s="198"/>
      <c r="GQ253" s="198"/>
      <c r="GR253" s="198"/>
      <c r="GS253" s="198"/>
      <c r="GT253" s="198"/>
      <c r="GU253" s="198"/>
      <c r="GV253" s="198"/>
      <c r="GW253" s="198"/>
      <c r="GX253" s="198"/>
      <c r="GY253" s="198"/>
      <c r="GZ253" s="198"/>
      <c r="HA253" s="198"/>
      <c r="HB253" s="198"/>
      <c r="HC253" s="198"/>
      <c r="HD253" s="198"/>
      <c r="HE253" s="198"/>
      <c r="HF253" s="198"/>
      <c r="HG253" s="198"/>
      <c r="HH253" s="198"/>
      <c r="HI253" s="198"/>
      <c r="HJ253" s="198"/>
      <c r="HK253" s="198"/>
      <c r="HL253" s="198"/>
      <c r="HM253" s="198"/>
      <c r="HN253" s="198"/>
    </row>
    <row r="254" s="197" customFormat="1" spans="1:222">
      <c r="A254" s="210"/>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c r="CK254" s="198"/>
      <c r="CL254" s="198"/>
      <c r="CM254" s="198"/>
      <c r="CN254" s="198"/>
      <c r="CO254" s="198"/>
      <c r="CP254" s="198"/>
      <c r="CQ254" s="198"/>
      <c r="CR254" s="198"/>
      <c r="CS254" s="198"/>
      <c r="CT254" s="198"/>
      <c r="CU254" s="198"/>
      <c r="CV254" s="198"/>
      <c r="CW254" s="198"/>
      <c r="CX254" s="198"/>
      <c r="CY254" s="198"/>
      <c r="CZ254" s="198"/>
      <c r="DA254" s="198"/>
      <c r="DB254" s="198"/>
      <c r="DC254" s="198"/>
      <c r="DD254" s="198"/>
      <c r="DE254" s="198"/>
      <c r="DF254" s="198"/>
      <c r="DG254" s="198"/>
      <c r="DH254" s="198"/>
      <c r="DI254" s="198"/>
      <c r="DJ254" s="198"/>
      <c r="DK254" s="198"/>
      <c r="DL254" s="198"/>
      <c r="DM254" s="198"/>
      <c r="DN254" s="198"/>
      <c r="DO254" s="198"/>
      <c r="DP254" s="198"/>
      <c r="DQ254" s="198"/>
      <c r="DR254" s="198"/>
      <c r="DS254" s="198"/>
      <c r="DT254" s="198"/>
      <c r="DU254" s="198"/>
      <c r="DV254" s="198"/>
      <c r="DW254" s="198"/>
      <c r="DX254" s="198"/>
      <c r="DY254" s="198"/>
      <c r="DZ254" s="198"/>
      <c r="EA254" s="198"/>
      <c r="EB254" s="198"/>
      <c r="EC254" s="198"/>
      <c r="ED254" s="198"/>
      <c r="EE254" s="198"/>
      <c r="EF254" s="198"/>
      <c r="EG254" s="198"/>
      <c r="EH254" s="198"/>
      <c r="EI254" s="198"/>
      <c r="EJ254" s="198"/>
      <c r="EK254" s="198"/>
      <c r="EL254" s="198"/>
      <c r="EM254" s="198"/>
      <c r="EN254" s="198"/>
      <c r="EO254" s="198"/>
      <c r="EP254" s="198"/>
      <c r="EQ254" s="198"/>
      <c r="ER254" s="198"/>
      <c r="ES254" s="198"/>
      <c r="ET254" s="198"/>
      <c r="EU254" s="198"/>
      <c r="EV254" s="198"/>
      <c r="EW254" s="198"/>
      <c r="EX254" s="198"/>
      <c r="EY254" s="198"/>
      <c r="EZ254" s="198"/>
      <c r="FA254" s="198"/>
      <c r="FB254" s="198"/>
      <c r="FC254" s="198"/>
      <c r="FD254" s="198"/>
      <c r="FE254" s="198"/>
      <c r="FF254" s="198"/>
      <c r="FG254" s="198"/>
      <c r="FH254" s="198"/>
      <c r="FI254" s="198"/>
      <c r="FJ254" s="198"/>
      <c r="FK254" s="198"/>
      <c r="FL254" s="198"/>
      <c r="FM254" s="198"/>
      <c r="FN254" s="198"/>
      <c r="FO254" s="198"/>
      <c r="FP254" s="198"/>
      <c r="FQ254" s="198"/>
      <c r="FR254" s="198"/>
      <c r="FS254" s="198"/>
      <c r="FT254" s="198"/>
      <c r="FU254" s="198"/>
      <c r="FV254" s="198"/>
      <c r="FW254" s="198"/>
      <c r="FX254" s="198"/>
      <c r="FY254" s="198"/>
      <c r="FZ254" s="198"/>
      <c r="GA254" s="198"/>
      <c r="GB254" s="198"/>
      <c r="GC254" s="198"/>
      <c r="GD254" s="198"/>
      <c r="GE254" s="198"/>
      <c r="GF254" s="198"/>
      <c r="GG254" s="198"/>
      <c r="GH254" s="198"/>
      <c r="GI254" s="198"/>
      <c r="GJ254" s="198"/>
      <c r="GK254" s="198"/>
      <c r="GL254" s="198"/>
      <c r="GM254" s="198"/>
      <c r="GN254" s="198"/>
      <c r="GO254" s="198"/>
      <c r="GP254" s="198"/>
      <c r="GQ254" s="198"/>
      <c r="GR254" s="198"/>
      <c r="GS254" s="198"/>
      <c r="GT254" s="198"/>
      <c r="GU254" s="198"/>
      <c r="GV254" s="198"/>
      <c r="GW254" s="198"/>
      <c r="GX254" s="198"/>
      <c r="GY254" s="198"/>
      <c r="GZ254" s="198"/>
      <c r="HA254" s="198"/>
      <c r="HB254" s="198"/>
      <c r="HC254" s="198"/>
      <c r="HD254" s="198"/>
      <c r="HE254" s="198"/>
      <c r="HF254" s="198"/>
      <c r="HG254" s="198"/>
      <c r="HH254" s="198"/>
      <c r="HI254" s="198"/>
      <c r="HJ254" s="198"/>
      <c r="HK254" s="198"/>
      <c r="HL254" s="198"/>
      <c r="HM254" s="198"/>
      <c r="HN254" s="198"/>
    </row>
    <row r="255" s="197" customFormat="1" spans="1:222">
      <c r="A255" s="21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c r="BV255" s="198"/>
      <c r="BW255" s="198"/>
      <c r="BX255" s="198"/>
      <c r="BY255" s="198"/>
      <c r="BZ255" s="198"/>
      <c r="CA255" s="198"/>
      <c r="CB255" s="198"/>
      <c r="CC255" s="198"/>
      <c r="CD255" s="198"/>
      <c r="CE255" s="198"/>
      <c r="CF255" s="198"/>
      <c r="CG255" s="198"/>
      <c r="CH255" s="198"/>
      <c r="CI255" s="198"/>
      <c r="CJ255" s="198"/>
      <c r="CK255" s="198"/>
      <c r="CL255" s="198"/>
      <c r="CM255" s="198"/>
      <c r="CN255" s="198"/>
      <c r="CO255" s="198"/>
      <c r="CP255" s="198"/>
      <c r="CQ255" s="198"/>
      <c r="CR255" s="198"/>
      <c r="CS255" s="198"/>
      <c r="CT255" s="198"/>
      <c r="CU255" s="198"/>
      <c r="CV255" s="198"/>
      <c r="CW255" s="198"/>
      <c r="CX255" s="198"/>
      <c r="CY255" s="198"/>
      <c r="CZ255" s="198"/>
      <c r="DA255" s="198"/>
      <c r="DB255" s="198"/>
      <c r="DC255" s="198"/>
      <c r="DD255" s="198"/>
      <c r="DE255" s="198"/>
      <c r="DF255" s="198"/>
      <c r="DG255" s="198"/>
      <c r="DH255" s="198"/>
      <c r="DI255" s="198"/>
      <c r="DJ255" s="198"/>
      <c r="DK255" s="198"/>
      <c r="DL255" s="198"/>
      <c r="DM255" s="198"/>
      <c r="DN255" s="198"/>
      <c r="DO255" s="198"/>
      <c r="DP255" s="198"/>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c r="ET255" s="198"/>
      <c r="EU255" s="198"/>
      <c r="EV255" s="198"/>
      <c r="EW255" s="198"/>
      <c r="EX255" s="198"/>
      <c r="EY255" s="198"/>
      <c r="EZ255" s="198"/>
      <c r="FA255" s="198"/>
      <c r="FB255" s="198"/>
      <c r="FC255" s="198"/>
      <c r="FD255" s="198"/>
      <c r="FE255" s="198"/>
      <c r="FF255" s="198"/>
      <c r="FG255" s="198"/>
      <c r="FH255" s="198"/>
      <c r="FI255" s="198"/>
      <c r="FJ255" s="198"/>
      <c r="FK255" s="198"/>
      <c r="FL255" s="198"/>
      <c r="FM255" s="198"/>
      <c r="FN255" s="198"/>
      <c r="FO255" s="198"/>
      <c r="FP255" s="198"/>
      <c r="FQ255" s="198"/>
      <c r="FR255" s="198"/>
      <c r="FS255" s="198"/>
      <c r="FT255" s="198"/>
      <c r="FU255" s="198"/>
      <c r="FV255" s="198"/>
      <c r="FW255" s="198"/>
      <c r="FX255" s="198"/>
      <c r="FY255" s="198"/>
      <c r="FZ255" s="198"/>
      <c r="GA255" s="198"/>
      <c r="GB255" s="198"/>
      <c r="GC255" s="198"/>
      <c r="GD255" s="198"/>
      <c r="GE255" s="198"/>
      <c r="GF255" s="198"/>
      <c r="GG255" s="198"/>
      <c r="GH255" s="198"/>
      <c r="GI255" s="198"/>
      <c r="GJ255" s="198"/>
      <c r="GK255" s="198"/>
      <c r="GL255" s="198"/>
      <c r="GM255" s="198"/>
      <c r="GN255" s="198"/>
      <c r="GO255" s="198"/>
      <c r="GP255" s="198"/>
      <c r="GQ255" s="198"/>
      <c r="GR255" s="198"/>
      <c r="GS255" s="198"/>
      <c r="GT255" s="198"/>
      <c r="GU255" s="198"/>
      <c r="GV255" s="198"/>
      <c r="GW255" s="198"/>
      <c r="GX255" s="198"/>
      <c r="GY255" s="198"/>
      <c r="GZ255" s="198"/>
      <c r="HA255" s="198"/>
      <c r="HB255" s="198"/>
      <c r="HC255" s="198"/>
      <c r="HD255" s="198"/>
      <c r="HE255" s="198"/>
      <c r="HF255" s="198"/>
      <c r="HG255" s="198"/>
      <c r="HH255" s="198"/>
      <c r="HI255" s="198"/>
      <c r="HJ255" s="198"/>
      <c r="HK255" s="198"/>
      <c r="HL255" s="198"/>
      <c r="HM255" s="198"/>
      <c r="HN255" s="198"/>
    </row>
    <row r="256" s="197" customFormat="1" spans="1:222">
      <c r="A256" s="210"/>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98"/>
      <c r="BY256" s="198"/>
      <c r="BZ256" s="198"/>
      <c r="CA256" s="198"/>
      <c r="CB256" s="198"/>
      <c r="CC256" s="198"/>
      <c r="CD256" s="198"/>
      <c r="CE256" s="198"/>
      <c r="CF256" s="198"/>
      <c r="CG256" s="198"/>
      <c r="CH256" s="198"/>
      <c r="CI256" s="198"/>
      <c r="CJ256" s="198"/>
      <c r="CK256" s="198"/>
      <c r="CL256" s="198"/>
      <c r="CM256" s="198"/>
      <c r="CN256" s="198"/>
      <c r="CO256" s="198"/>
      <c r="CP256" s="198"/>
      <c r="CQ256" s="198"/>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DZ256" s="198"/>
      <c r="EA256" s="198"/>
      <c r="EB256" s="198"/>
      <c r="EC256" s="198"/>
      <c r="ED256" s="198"/>
      <c r="EE256" s="198"/>
      <c r="EF256" s="198"/>
      <c r="EG256" s="198"/>
      <c r="EH256" s="198"/>
      <c r="EI256" s="198"/>
      <c r="EJ256" s="198"/>
      <c r="EK256" s="198"/>
      <c r="EL256" s="198"/>
      <c r="EM256" s="198"/>
      <c r="EN256" s="198"/>
      <c r="EO256" s="198"/>
      <c r="EP256" s="198"/>
      <c r="EQ256" s="198"/>
      <c r="ER256" s="198"/>
      <c r="ES256" s="198"/>
      <c r="ET256" s="198"/>
      <c r="EU256" s="198"/>
      <c r="EV256" s="198"/>
      <c r="EW256" s="198"/>
      <c r="EX256" s="198"/>
      <c r="EY256" s="198"/>
      <c r="EZ256" s="198"/>
      <c r="FA256" s="198"/>
      <c r="FB256" s="198"/>
      <c r="FC256" s="198"/>
      <c r="FD256" s="198"/>
      <c r="FE256" s="198"/>
      <c r="FF256" s="198"/>
      <c r="FG256" s="198"/>
      <c r="FH256" s="198"/>
      <c r="FI256" s="198"/>
      <c r="FJ256" s="198"/>
      <c r="FK256" s="198"/>
      <c r="FL256" s="198"/>
      <c r="FM256" s="198"/>
      <c r="FN256" s="198"/>
      <c r="FO256" s="198"/>
      <c r="FP256" s="198"/>
      <c r="FQ256" s="198"/>
      <c r="FR256" s="198"/>
      <c r="FS256" s="198"/>
      <c r="FT256" s="198"/>
      <c r="FU256" s="198"/>
      <c r="FV256" s="198"/>
      <c r="FW256" s="198"/>
      <c r="FX256" s="198"/>
      <c r="FY256" s="198"/>
      <c r="FZ256" s="198"/>
      <c r="GA256" s="198"/>
      <c r="GB256" s="198"/>
      <c r="GC256" s="198"/>
      <c r="GD256" s="198"/>
      <c r="GE256" s="198"/>
      <c r="GF256" s="198"/>
      <c r="GG256" s="198"/>
      <c r="GH256" s="198"/>
      <c r="GI256" s="198"/>
      <c r="GJ256" s="198"/>
      <c r="GK256" s="198"/>
      <c r="GL256" s="198"/>
      <c r="GM256" s="198"/>
      <c r="GN256" s="198"/>
      <c r="GO256" s="198"/>
      <c r="GP256" s="198"/>
      <c r="GQ256" s="198"/>
      <c r="GR256" s="198"/>
      <c r="GS256" s="198"/>
      <c r="GT256" s="198"/>
      <c r="GU256" s="198"/>
      <c r="GV256" s="198"/>
      <c r="GW256" s="198"/>
      <c r="GX256" s="198"/>
      <c r="GY256" s="198"/>
      <c r="GZ256" s="198"/>
      <c r="HA256" s="198"/>
      <c r="HB256" s="198"/>
      <c r="HC256" s="198"/>
      <c r="HD256" s="198"/>
      <c r="HE256" s="198"/>
      <c r="HF256" s="198"/>
      <c r="HG256" s="198"/>
      <c r="HH256" s="198"/>
      <c r="HI256" s="198"/>
      <c r="HJ256" s="198"/>
      <c r="HK256" s="198"/>
      <c r="HL256" s="198"/>
      <c r="HM256" s="198"/>
      <c r="HN256" s="198"/>
    </row>
    <row r="257" s="197" customFormat="1" spans="1:222">
      <c r="A257" s="210"/>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c r="BV257" s="198"/>
      <c r="BW257" s="198"/>
      <c r="BX257" s="198"/>
      <c r="BY257" s="198"/>
      <c r="BZ257" s="198"/>
      <c r="CA257" s="198"/>
      <c r="CB257" s="198"/>
      <c r="CC257" s="198"/>
      <c r="CD257" s="198"/>
      <c r="CE257" s="198"/>
      <c r="CF257" s="198"/>
      <c r="CG257" s="198"/>
      <c r="CH257" s="198"/>
      <c r="CI257" s="198"/>
      <c r="CJ257" s="198"/>
      <c r="CK257" s="198"/>
      <c r="CL257" s="198"/>
      <c r="CM257" s="198"/>
      <c r="CN257" s="198"/>
      <c r="CO257" s="198"/>
      <c r="CP257" s="198"/>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DZ257" s="198"/>
      <c r="EA257" s="198"/>
      <c r="EB257" s="198"/>
      <c r="EC257" s="198"/>
      <c r="ED257" s="198"/>
      <c r="EE257" s="198"/>
      <c r="EF257" s="198"/>
      <c r="EG257" s="198"/>
      <c r="EH257" s="198"/>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8"/>
      <c r="FU257" s="198"/>
      <c r="FV257" s="198"/>
      <c r="FW257" s="198"/>
      <c r="FX257" s="198"/>
      <c r="FY257" s="198"/>
      <c r="FZ257" s="198"/>
      <c r="GA257" s="198"/>
      <c r="GB257" s="198"/>
      <c r="GC257" s="198"/>
      <c r="GD257" s="198"/>
      <c r="GE257" s="198"/>
      <c r="GF257" s="198"/>
      <c r="GG257" s="198"/>
      <c r="GH257" s="198"/>
      <c r="GI257" s="198"/>
      <c r="GJ257" s="198"/>
      <c r="GK257" s="198"/>
      <c r="GL257" s="198"/>
      <c r="GM257" s="198"/>
      <c r="GN257" s="198"/>
      <c r="GO257" s="198"/>
      <c r="GP257" s="198"/>
      <c r="GQ257" s="198"/>
      <c r="GR257" s="198"/>
      <c r="GS257" s="198"/>
      <c r="GT257" s="198"/>
      <c r="GU257" s="198"/>
      <c r="GV257" s="198"/>
      <c r="GW257" s="198"/>
      <c r="GX257" s="198"/>
      <c r="GY257" s="198"/>
      <c r="GZ257" s="198"/>
      <c r="HA257" s="198"/>
      <c r="HB257" s="198"/>
      <c r="HC257" s="198"/>
      <c r="HD257" s="198"/>
      <c r="HE257" s="198"/>
      <c r="HF257" s="198"/>
      <c r="HG257" s="198"/>
      <c r="HH257" s="198"/>
      <c r="HI257" s="198"/>
      <c r="HJ257" s="198"/>
      <c r="HK257" s="198"/>
      <c r="HL257" s="198"/>
      <c r="HM257" s="198"/>
      <c r="HN257" s="198"/>
    </row>
    <row r="258" s="197" customFormat="1" spans="1:222">
      <c r="A258" s="210"/>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c r="BU258" s="198"/>
      <c r="BV258" s="198"/>
      <c r="BW258" s="198"/>
      <c r="BX258" s="198"/>
      <c r="BY258" s="198"/>
      <c r="BZ258" s="198"/>
      <c r="CA258" s="198"/>
      <c r="CB258" s="198"/>
      <c r="CC258" s="198"/>
      <c r="CD258" s="198"/>
      <c r="CE258" s="198"/>
      <c r="CF258" s="198"/>
      <c r="CG258" s="198"/>
      <c r="CH258" s="198"/>
      <c r="CI258" s="198"/>
      <c r="CJ258" s="198"/>
      <c r="CK258" s="198"/>
      <c r="CL258" s="198"/>
      <c r="CM258" s="198"/>
      <c r="CN258" s="198"/>
      <c r="CO258" s="198"/>
      <c r="CP258" s="198"/>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c r="ET258" s="198"/>
      <c r="EU258" s="198"/>
      <c r="EV258" s="198"/>
      <c r="EW258" s="198"/>
      <c r="EX258" s="198"/>
      <c r="EY258" s="198"/>
      <c r="EZ258" s="198"/>
      <c r="FA258" s="198"/>
      <c r="FB258" s="198"/>
      <c r="FC258" s="198"/>
      <c r="FD258" s="198"/>
      <c r="FE258" s="198"/>
      <c r="FF258" s="198"/>
      <c r="FG258" s="198"/>
      <c r="FH258" s="198"/>
      <c r="FI258" s="198"/>
      <c r="FJ258" s="198"/>
      <c r="FK258" s="198"/>
      <c r="FL258" s="198"/>
      <c r="FM258" s="198"/>
      <c r="FN258" s="198"/>
      <c r="FO258" s="198"/>
      <c r="FP258" s="198"/>
      <c r="FQ258" s="198"/>
      <c r="FR258" s="198"/>
      <c r="FS258" s="198"/>
      <c r="FT258" s="198"/>
      <c r="FU258" s="198"/>
      <c r="FV258" s="198"/>
      <c r="FW258" s="198"/>
      <c r="FX258" s="198"/>
      <c r="FY258" s="198"/>
      <c r="FZ258" s="198"/>
      <c r="GA258" s="198"/>
      <c r="GB258" s="198"/>
      <c r="GC258" s="198"/>
      <c r="GD258" s="198"/>
      <c r="GE258" s="198"/>
      <c r="GF258" s="198"/>
      <c r="GG258" s="198"/>
      <c r="GH258" s="198"/>
      <c r="GI258" s="198"/>
      <c r="GJ258" s="198"/>
      <c r="GK258" s="198"/>
      <c r="GL258" s="198"/>
      <c r="GM258" s="198"/>
      <c r="GN258" s="198"/>
      <c r="GO258" s="198"/>
      <c r="GP258" s="198"/>
      <c r="GQ258" s="198"/>
      <c r="GR258" s="198"/>
      <c r="GS258" s="198"/>
      <c r="GT258" s="198"/>
      <c r="GU258" s="198"/>
      <c r="GV258" s="198"/>
      <c r="GW258" s="198"/>
      <c r="GX258" s="198"/>
      <c r="GY258" s="198"/>
      <c r="GZ258" s="198"/>
      <c r="HA258" s="198"/>
      <c r="HB258" s="198"/>
      <c r="HC258" s="198"/>
      <c r="HD258" s="198"/>
      <c r="HE258" s="198"/>
      <c r="HF258" s="198"/>
      <c r="HG258" s="198"/>
      <c r="HH258" s="198"/>
      <c r="HI258" s="198"/>
      <c r="HJ258" s="198"/>
      <c r="HK258" s="198"/>
      <c r="HL258" s="198"/>
      <c r="HM258" s="198"/>
      <c r="HN258" s="198"/>
    </row>
    <row r="259" s="197" customFormat="1" spans="1:222">
      <c r="A259" s="210"/>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c r="BU259" s="198"/>
      <c r="BV259" s="198"/>
      <c r="BW259" s="198"/>
      <c r="BX259" s="198"/>
      <c r="BY259" s="198"/>
      <c r="BZ259" s="198"/>
      <c r="CA259" s="198"/>
      <c r="CB259" s="198"/>
      <c r="CC259" s="198"/>
      <c r="CD259" s="198"/>
      <c r="CE259" s="198"/>
      <c r="CF259" s="198"/>
      <c r="CG259" s="198"/>
      <c r="CH259" s="198"/>
      <c r="CI259" s="198"/>
      <c r="CJ259" s="198"/>
      <c r="CK259" s="198"/>
      <c r="CL259" s="198"/>
      <c r="CM259" s="198"/>
      <c r="CN259" s="198"/>
      <c r="CO259" s="198"/>
      <c r="CP259" s="198"/>
      <c r="CQ259" s="198"/>
      <c r="CR259" s="198"/>
      <c r="CS259" s="198"/>
      <c r="CT259" s="198"/>
      <c r="CU259" s="198"/>
      <c r="CV259" s="198"/>
      <c r="CW259" s="198"/>
      <c r="CX259" s="198"/>
      <c r="CY259" s="198"/>
      <c r="CZ259" s="198"/>
      <c r="DA259" s="198"/>
      <c r="DB259" s="198"/>
      <c r="DC259" s="198"/>
      <c r="DD259" s="198"/>
      <c r="DE259" s="198"/>
      <c r="DF259" s="198"/>
      <c r="DG259" s="198"/>
      <c r="DH259" s="198"/>
      <c r="DI259" s="198"/>
      <c r="DJ259" s="198"/>
      <c r="DK259" s="198"/>
      <c r="DL259" s="198"/>
      <c r="DM259" s="198"/>
      <c r="DN259" s="198"/>
      <c r="DO259" s="198"/>
      <c r="DP259" s="198"/>
      <c r="DQ259" s="198"/>
      <c r="DR259" s="198"/>
      <c r="DS259" s="198"/>
      <c r="DT259" s="198"/>
      <c r="DU259" s="198"/>
      <c r="DV259" s="198"/>
      <c r="DW259" s="198"/>
      <c r="DX259" s="198"/>
      <c r="DY259" s="198"/>
      <c r="DZ259" s="198"/>
      <c r="EA259" s="198"/>
      <c r="EB259" s="198"/>
      <c r="EC259" s="198"/>
      <c r="ED259" s="198"/>
      <c r="EE259" s="198"/>
      <c r="EF259" s="198"/>
      <c r="EG259" s="198"/>
      <c r="EH259" s="198"/>
      <c r="EI259" s="198"/>
      <c r="EJ259" s="198"/>
      <c r="EK259" s="198"/>
      <c r="EL259" s="198"/>
      <c r="EM259" s="198"/>
      <c r="EN259" s="198"/>
      <c r="EO259" s="198"/>
      <c r="EP259" s="198"/>
      <c r="EQ259" s="198"/>
      <c r="ER259" s="198"/>
      <c r="ES259" s="198"/>
      <c r="ET259" s="198"/>
      <c r="EU259" s="198"/>
      <c r="EV259" s="198"/>
      <c r="EW259" s="198"/>
      <c r="EX259" s="198"/>
      <c r="EY259" s="198"/>
      <c r="EZ259" s="198"/>
      <c r="FA259" s="198"/>
      <c r="FB259" s="198"/>
      <c r="FC259" s="198"/>
      <c r="FD259" s="198"/>
      <c r="FE259" s="198"/>
      <c r="FF259" s="198"/>
      <c r="FG259" s="198"/>
      <c r="FH259" s="198"/>
      <c r="FI259" s="198"/>
      <c r="FJ259" s="198"/>
      <c r="FK259" s="198"/>
      <c r="FL259" s="198"/>
      <c r="FM259" s="198"/>
      <c r="FN259" s="198"/>
      <c r="FO259" s="198"/>
      <c r="FP259" s="198"/>
      <c r="FQ259" s="198"/>
      <c r="FR259" s="198"/>
      <c r="FS259" s="198"/>
      <c r="FT259" s="198"/>
      <c r="FU259" s="198"/>
      <c r="FV259" s="198"/>
      <c r="FW259" s="198"/>
      <c r="FX259" s="198"/>
      <c r="FY259" s="198"/>
      <c r="FZ259" s="198"/>
      <c r="GA259" s="198"/>
      <c r="GB259" s="198"/>
      <c r="GC259" s="198"/>
      <c r="GD259" s="198"/>
      <c r="GE259" s="198"/>
      <c r="GF259" s="198"/>
      <c r="GG259" s="198"/>
      <c r="GH259" s="198"/>
      <c r="GI259" s="198"/>
      <c r="GJ259" s="198"/>
      <c r="GK259" s="198"/>
      <c r="GL259" s="198"/>
      <c r="GM259" s="198"/>
      <c r="GN259" s="198"/>
      <c r="GO259" s="198"/>
      <c r="GP259" s="198"/>
      <c r="GQ259" s="198"/>
      <c r="GR259" s="198"/>
      <c r="GS259" s="198"/>
      <c r="GT259" s="198"/>
      <c r="GU259" s="198"/>
      <c r="GV259" s="198"/>
      <c r="GW259" s="198"/>
      <c r="GX259" s="198"/>
      <c r="GY259" s="198"/>
      <c r="GZ259" s="198"/>
      <c r="HA259" s="198"/>
      <c r="HB259" s="198"/>
      <c r="HC259" s="198"/>
      <c r="HD259" s="198"/>
      <c r="HE259" s="198"/>
      <c r="HF259" s="198"/>
      <c r="HG259" s="198"/>
      <c r="HH259" s="198"/>
      <c r="HI259" s="198"/>
      <c r="HJ259" s="198"/>
      <c r="HK259" s="198"/>
      <c r="HL259" s="198"/>
      <c r="HM259" s="198"/>
      <c r="HN259" s="198"/>
    </row>
    <row r="260" s="197" customFormat="1" spans="1:222">
      <c r="A260" s="210"/>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198"/>
      <c r="CF260" s="198"/>
      <c r="CG260" s="198"/>
      <c r="CH260" s="198"/>
      <c r="CI260" s="198"/>
      <c r="CJ260" s="198"/>
      <c r="CK260" s="198"/>
      <c r="CL260" s="198"/>
      <c r="CM260" s="198"/>
      <c r="CN260" s="198"/>
      <c r="CO260" s="198"/>
      <c r="CP260" s="198"/>
      <c r="CQ260" s="198"/>
      <c r="CR260" s="198"/>
      <c r="CS260" s="198"/>
      <c r="CT260" s="198"/>
      <c r="CU260" s="198"/>
      <c r="CV260" s="198"/>
      <c r="CW260" s="198"/>
      <c r="CX260" s="198"/>
      <c r="CY260" s="198"/>
      <c r="CZ260" s="198"/>
      <c r="DA260" s="198"/>
      <c r="DB260" s="198"/>
      <c r="DC260" s="198"/>
      <c r="DD260" s="198"/>
      <c r="DE260" s="198"/>
      <c r="DF260" s="198"/>
      <c r="DG260" s="198"/>
      <c r="DH260" s="198"/>
      <c r="DI260" s="198"/>
      <c r="DJ260" s="198"/>
      <c r="DK260" s="198"/>
      <c r="DL260" s="198"/>
      <c r="DM260" s="198"/>
      <c r="DN260" s="198"/>
      <c r="DO260" s="198"/>
      <c r="DP260" s="198"/>
      <c r="DQ260" s="198"/>
      <c r="DR260" s="198"/>
      <c r="DS260" s="198"/>
      <c r="DT260" s="198"/>
      <c r="DU260" s="198"/>
      <c r="DV260" s="198"/>
      <c r="DW260" s="198"/>
      <c r="DX260" s="198"/>
      <c r="DY260" s="198"/>
      <c r="DZ260" s="198"/>
      <c r="EA260" s="198"/>
      <c r="EB260" s="198"/>
      <c r="EC260" s="198"/>
      <c r="ED260" s="198"/>
      <c r="EE260" s="198"/>
      <c r="EF260" s="198"/>
      <c r="EG260" s="198"/>
      <c r="EH260" s="198"/>
      <c r="EI260" s="198"/>
      <c r="EJ260" s="198"/>
      <c r="EK260" s="198"/>
      <c r="EL260" s="198"/>
      <c r="EM260" s="198"/>
      <c r="EN260" s="198"/>
      <c r="EO260" s="198"/>
      <c r="EP260" s="198"/>
      <c r="EQ260" s="198"/>
      <c r="ER260" s="198"/>
      <c r="ES260" s="198"/>
      <c r="ET260" s="198"/>
      <c r="EU260" s="198"/>
      <c r="EV260" s="198"/>
      <c r="EW260" s="198"/>
      <c r="EX260" s="198"/>
      <c r="EY260" s="198"/>
      <c r="EZ260" s="198"/>
      <c r="FA260" s="198"/>
      <c r="FB260" s="198"/>
      <c r="FC260" s="198"/>
      <c r="FD260" s="198"/>
      <c r="FE260" s="198"/>
      <c r="FF260" s="198"/>
      <c r="FG260" s="198"/>
      <c r="FH260" s="198"/>
      <c r="FI260" s="198"/>
      <c r="FJ260" s="198"/>
      <c r="FK260" s="198"/>
      <c r="FL260" s="198"/>
      <c r="FM260" s="198"/>
      <c r="FN260" s="198"/>
      <c r="FO260" s="198"/>
      <c r="FP260" s="198"/>
      <c r="FQ260" s="198"/>
      <c r="FR260" s="198"/>
      <c r="FS260" s="198"/>
      <c r="FT260" s="198"/>
      <c r="FU260" s="198"/>
      <c r="FV260" s="198"/>
      <c r="FW260" s="198"/>
      <c r="FX260" s="198"/>
      <c r="FY260" s="198"/>
      <c r="FZ260" s="198"/>
      <c r="GA260" s="198"/>
      <c r="GB260" s="198"/>
      <c r="GC260" s="198"/>
      <c r="GD260" s="198"/>
      <c r="GE260" s="198"/>
      <c r="GF260" s="198"/>
      <c r="GG260" s="198"/>
      <c r="GH260" s="198"/>
      <c r="GI260" s="198"/>
      <c r="GJ260" s="198"/>
      <c r="GK260" s="198"/>
      <c r="GL260" s="198"/>
      <c r="GM260" s="198"/>
      <c r="GN260" s="198"/>
      <c r="GO260" s="198"/>
      <c r="GP260" s="198"/>
      <c r="GQ260" s="198"/>
      <c r="GR260" s="198"/>
      <c r="GS260" s="198"/>
      <c r="GT260" s="198"/>
      <c r="GU260" s="198"/>
      <c r="GV260" s="198"/>
      <c r="GW260" s="198"/>
      <c r="GX260" s="198"/>
      <c r="GY260" s="198"/>
      <c r="GZ260" s="198"/>
      <c r="HA260" s="198"/>
      <c r="HB260" s="198"/>
      <c r="HC260" s="198"/>
      <c r="HD260" s="198"/>
      <c r="HE260" s="198"/>
      <c r="HF260" s="198"/>
      <c r="HG260" s="198"/>
      <c r="HH260" s="198"/>
      <c r="HI260" s="198"/>
      <c r="HJ260" s="198"/>
      <c r="HK260" s="198"/>
      <c r="HL260" s="198"/>
      <c r="HM260" s="198"/>
      <c r="HN260" s="198"/>
    </row>
    <row r="261" s="197" customFormat="1" spans="1:222">
      <c r="A261" s="210"/>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c r="DQ261" s="198"/>
      <c r="DR261" s="198"/>
      <c r="DS261" s="198"/>
      <c r="DT261" s="198"/>
      <c r="DU261" s="198"/>
      <c r="DV261" s="198"/>
      <c r="DW261" s="198"/>
      <c r="DX261" s="198"/>
      <c r="DY261" s="198"/>
      <c r="DZ261" s="198"/>
      <c r="EA261" s="198"/>
      <c r="EB261" s="198"/>
      <c r="EC261" s="198"/>
      <c r="ED261" s="198"/>
      <c r="EE261" s="198"/>
      <c r="EF261" s="198"/>
      <c r="EG261" s="198"/>
      <c r="EH261" s="198"/>
      <c r="EI261" s="198"/>
      <c r="EJ261" s="198"/>
      <c r="EK261" s="198"/>
      <c r="EL261" s="198"/>
      <c r="EM261" s="198"/>
      <c r="EN261" s="198"/>
      <c r="EO261" s="198"/>
      <c r="EP261" s="198"/>
      <c r="EQ261" s="198"/>
      <c r="ER261" s="198"/>
      <c r="ES261" s="198"/>
      <c r="ET261" s="198"/>
      <c r="EU261" s="198"/>
      <c r="EV261" s="198"/>
      <c r="EW261" s="198"/>
      <c r="EX261" s="198"/>
      <c r="EY261" s="198"/>
      <c r="EZ261" s="198"/>
      <c r="FA261" s="198"/>
      <c r="FB261" s="198"/>
      <c r="FC261" s="198"/>
      <c r="FD261" s="198"/>
      <c r="FE261" s="198"/>
      <c r="FF261" s="198"/>
      <c r="FG261" s="198"/>
      <c r="FH261" s="198"/>
      <c r="FI261" s="198"/>
      <c r="FJ261" s="198"/>
      <c r="FK261" s="198"/>
      <c r="FL261" s="198"/>
      <c r="FM261" s="198"/>
      <c r="FN261" s="198"/>
      <c r="FO261" s="198"/>
      <c r="FP261" s="198"/>
      <c r="FQ261" s="198"/>
      <c r="FR261" s="198"/>
      <c r="FS261" s="198"/>
      <c r="FT261" s="198"/>
      <c r="FU261" s="198"/>
      <c r="FV261" s="198"/>
      <c r="FW261" s="198"/>
      <c r="FX261" s="198"/>
      <c r="FY261" s="198"/>
      <c r="FZ261" s="198"/>
      <c r="GA261" s="198"/>
      <c r="GB261" s="198"/>
      <c r="GC261" s="198"/>
      <c r="GD261" s="198"/>
      <c r="GE261" s="198"/>
      <c r="GF261" s="198"/>
      <c r="GG261" s="198"/>
      <c r="GH261" s="198"/>
      <c r="GI261" s="198"/>
      <c r="GJ261" s="198"/>
      <c r="GK261" s="198"/>
      <c r="GL261" s="198"/>
      <c r="GM261" s="198"/>
      <c r="GN261" s="198"/>
      <c r="GO261" s="198"/>
      <c r="GP261" s="198"/>
      <c r="GQ261" s="198"/>
      <c r="GR261" s="198"/>
      <c r="GS261" s="198"/>
      <c r="GT261" s="198"/>
      <c r="GU261" s="198"/>
      <c r="GV261" s="198"/>
      <c r="GW261" s="198"/>
      <c r="GX261" s="198"/>
      <c r="GY261" s="198"/>
      <c r="GZ261" s="198"/>
      <c r="HA261" s="198"/>
      <c r="HB261" s="198"/>
      <c r="HC261" s="198"/>
      <c r="HD261" s="198"/>
      <c r="HE261" s="198"/>
      <c r="HF261" s="198"/>
      <c r="HG261" s="198"/>
      <c r="HH261" s="198"/>
      <c r="HI261" s="198"/>
      <c r="HJ261" s="198"/>
      <c r="HK261" s="198"/>
      <c r="HL261" s="198"/>
      <c r="HM261" s="198"/>
      <c r="HN261" s="198"/>
    </row>
    <row r="262" s="197" customFormat="1" spans="1:222">
      <c r="A262" s="21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DZ262" s="198"/>
      <c r="EA262" s="198"/>
      <c r="EB262" s="198"/>
      <c r="EC262" s="198"/>
      <c r="ED262" s="198"/>
      <c r="EE262" s="198"/>
      <c r="EF262" s="198"/>
      <c r="EG262" s="198"/>
      <c r="EH262" s="198"/>
      <c r="EI262" s="198"/>
      <c r="EJ262" s="198"/>
      <c r="EK262" s="198"/>
      <c r="EL262" s="198"/>
      <c r="EM262" s="198"/>
      <c r="EN262" s="198"/>
      <c r="EO262" s="198"/>
      <c r="EP262" s="198"/>
      <c r="EQ262" s="198"/>
      <c r="ER262" s="198"/>
      <c r="ES262" s="198"/>
      <c r="ET262" s="198"/>
      <c r="EU262" s="198"/>
      <c r="EV262" s="198"/>
      <c r="EW262" s="198"/>
      <c r="EX262" s="198"/>
      <c r="EY262" s="198"/>
      <c r="EZ262" s="198"/>
      <c r="FA262" s="198"/>
      <c r="FB262" s="198"/>
      <c r="FC262" s="198"/>
      <c r="FD262" s="198"/>
      <c r="FE262" s="198"/>
      <c r="FF262" s="198"/>
      <c r="FG262" s="198"/>
      <c r="FH262" s="198"/>
      <c r="FI262" s="198"/>
      <c r="FJ262" s="198"/>
      <c r="FK262" s="198"/>
      <c r="FL262" s="198"/>
      <c r="FM262" s="198"/>
      <c r="FN262" s="198"/>
      <c r="FO262" s="198"/>
      <c r="FP262" s="198"/>
      <c r="FQ262" s="198"/>
      <c r="FR262" s="198"/>
      <c r="FS262" s="198"/>
      <c r="FT262" s="198"/>
      <c r="FU262" s="198"/>
      <c r="FV262" s="198"/>
      <c r="FW262" s="198"/>
      <c r="FX262" s="198"/>
      <c r="FY262" s="198"/>
      <c r="FZ262" s="198"/>
      <c r="GA262" s="198"/>
      <c r="GB262" s="198"/>
      <c r="GC262" s="198"/>
      <c r="GD262" s="198"/>
      <c r="GE262" s="198"/>
      <c r="GF262" s="198"/>
      <c r="GG262" s="198"/>
      <c r="GH262" s="198"/>
      <c r="GI262" s="198"/>
      <c r="GJ262" s="198"/>
      <c r="GK262" s="198"/>
      <c r="GL262" s="198"/>
      <c r="GM262" s="198"/>
      <c r="GN262" s="198"/>
      <c r="GO262" s="198"/>
      <c r="GP262" s="198"/>
      <c r="GQ262" s="198"/>
      <c r="GR262" s="198"/>
      <c r="GS262" s="198"/>
      <c r="GT262" s="198"/>
      <c r="GU262" s="198"/>
      <c r="GV262" s="198"/>
      <c r="GW262" s="198"/>
      <c r="GX262" s="198"/>
      <c r="GY262" s="198"/>
      <c r="GZ262" s="198"/>
      <c r="HA262" s="198"/>
      <c r="HB262" s="198"/>
      <c r="HC262" s="198"/>
      <c r="HD262" s="198"/>
      <c r="HE262" s="198"/>
      <c r="HF262" s="198"/>
      <c r="HG262" s="198"/>
      <c r="HH262" s="198"/>
      <c r="HI262" s="198"/>
      <c r="HJ262" s="198"/>
      <c r="HK262" s="198"/>
      <c r="HL262" s="198"/>
      <c r="HM262" s="198"/>
      <c r="HN262" s="198"/>
    </row>
    <row r="263" s="197" customFormat="1" spans="1:222">
      <c r="A263" s="210"/>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DZ263" s="198"/>
      <c r="EA263" s="198"/>
      <c r="EB263" s="198"/>
      <c r="EC263" s="198"/>
      <c r="ED263" s="198"/>
      <c r="EE263" s="198"/>
      <c r="EF263" s="198"/>
      <c r="EG263" s="198"/>
      <c r="EH263" s="198"/>
      <c r="EI263" s="198"/>
      <c r="EJ263" s="198"/>
      <c r="EK263" s="198"/>
      <c r="EL263" s="198"/>
      <c r="EM263" s="198"/>
      <c r="EN263" s="198"/>
      <c r="EO263" s="198"/>
      <c r="EP263" s="198"/>
      <c r="EQ263" s="198"/>
      <c r="ER263" s="198"/>
      <c r="ES263" s="198"/>
      <c r="ET263" s="198"/>
      <c r="EU263" s="198"/>
      <c r="EV263" s="198"/>
      <c r="EW263" s="198"/>
      <c r="EX263" s="198"/>
      <c r="EY263" s="198"/>
      <c r="EZ263" s="198"/>
      <c r="FA263" s="198"/>
      <c r="FB263" s="198"/>
      <c r="FC263" s="198"/>
      <c r="FD263" s="198"/>
      <c r="FE263" s="198"/>
      <c r="FF263" s="198"/>
      <c r="FG263" s="198"/>
      <c r="FH263" s="198"/>
      <c r="FI263" s="198"/>
      <c r="FJ263" s="198"/>
      <c r="FK263" s="198"/>
      <c r="FL263" s="198"/>
      <c r="FM263" s="198"/>
      <c r="FN263" s="198"/>
      <c r="FO263" s="198"/>
      <c r="FP263" s="198"/>
      <c r="FQ263" s="198"/>
      <c r="FR263" s="198"/>
      <c r="FS263" s="198"/>
      <c r="FT263" s="198"/>
      <c r="FU263" s="198"/>
      <c r="FV263" s="198"/>
      <c r="FW263" s="198"/>
      <c r="FX263" s="198"/>
      <c r="FY263" s="198"/>
      <c r="FZ263" s="198"/>
      <c r="GA263" s="198"/>
      <c r="GB263" s="198"/>
      <c r="GC263" s="198"/>
      <c r="GD263" s="198"/>
      <c r="GE263" s="198"/>
      <c r="GF263" s="198"/>
      <c r="GG263" s="198"/>
      <c r="GH263" s="198"/>
      <c r="GI263" s="198"/>
      <c r="GJ263" s="198"/>
      <c r="GK263" s="198"/>
      <c r="GL263" s="198"/>
      <c r="GM263" s="198"/>
      <c r="GN263" s="198"/>
      <c r="GO263" s="198"/>
      <c r="GP263" s="198"/>
      <c r="GQ263" s="198"/>
      <c r="GR263" s="198"/>
      <c r="GS263" s="198"/>
      <c r="GT263" s="198"/>
      <c r="GU263" s="198"/>
      <c r="GV263" s="198"/>
      <c r="GW263" s="198"/>
      <c r="GX263" s="198"/>
      <c r="GY263" s="198"/>
      <c r="GZ263" s="198"/>
      <c r="HA263" s="198"/>
      <c r="HB263" s="198"/>
      <c r="HC263" s="198"/>
      <c r="HD263" s="198"/>
      <c r="HE263" s="198"/>
      <c r="HF263" s="198"/>
      <c r="HG263" s="198"/>
      <c r="HH263" s="198"/>
      <c r="HI263" s="198"/>
      <c r="HJ263" s="198"/>
      <c r="HK263" s="198"/>
      <c r="HL263" s="198"/>
      <c r="HM263" s="198"/>
      <c r="HN263" s="198"/>
    </row>
    <row r="264" s="197" customFormat="1" spans="1:222">
      <c r="A264" s="210"/>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DZ264" s="198"/>
      <c r="EA264" s="198"/>
      <c r="EB264" s="198"/>
      <c r="EC264" s="198"/>
      <c r="ED264" s="198"/>
      <c r="EE264" s="198"/>
      <c r="EF264" s="198"/>
      <c r="EG264" s="198"/>
      <c r="EH264" s="198"/>
      <c r="EI264" s="198"/>
      <c r="EJ264" s="198"/>
      <c r="EK264" s="198"/>
      <c r="EL264" s="198"/>
      <c r="EM264" s="198"/>
      <c r="EN264" s="198"/>
      <c r="EO264" s="198"/>
      <c r="EP264" s="198"/>
      <c r="EQ264" s="198"/>
      <c r="ER264" s="198"/>
      <c r="ES264" s="198"/>
      <c r="ET264" s="198"/>
      <c r="EU264" s="198"/>
      <c r="EV264" s="198"/>
      <c r="EW264" s="198"/>
      <c r="EX264" s="198"/>
      <c r="EY264" s="198"/>
      <c r="EZ264" s="198"/>
      <c r="FA264" s="198"/>
      <c r="FB264" s="198"/>
      <c r="FC264" s="198"/>
      <c r="FD264" s="198"/>
      <c r="FE264" s="198"/>
      <c r="FF264" s="198"/>
      <c r="FG264" s="198"/>
      <c r="FH264" s="198"/>
      <c r="FI264" s="198"/>
      <c r="FJ264" s="198"/>
      <c r="FK264" s="198"/>
      <c r="FL264" s="198"/>
      <c r="FM264" s="198"/>
      <c r="FN264" s="198"/>
      <c r="FO264" s="198"/>
      <c r="FP264" s="198"/>
      <c r="FQ264" s="198"/>
      <c r="FR264" s="198"/>
      <c r="FS264" s="198"/>
      <c r="FT264" s="198"/>
      <c r="FU264" s="198"/>
      <c r="FV264" s="198"/>
      <c r="FW264" s="198"/>
      <c r="FX264" s="198"/>
      <c r="FY264" s="198"/>
      <c r="FZ264" s="198"/>
      <c r="GA264" s="198"/>
      <c r="GB264" s="198"/>
      <c r="GC264" s="198"/>
      <c r="GD264" s="198"/>
      <c r="GE264" s="198"/>
      <c r="GF264" s="198"/>
      <c r="GG264" s="198"/>
      <c r="GH264" s="198"/>
      <c r="GI264" s="198"/>
      <c r="GJ264" s="198"/>
      <c r="GK264" s="198"/>
      <c r="GL264" s="198"/>
      <c r="GM264" s="198"/>
      <c r="GN264" s="198"/>
      <c r="GO264" s="198"/>
      <c r="GP264" s="198"/>
      <c r="GQ264" s="198"/>
      <c r="GR264" s="198"/>
      <c r="GS264" s="198"/>
      <c r="GT264" s="198"/>
      <c r="GU264" s="198"/>
      <c r="GV264" s="198"/>
      <c r="GW264" s="198"/>
      <c r="GX264" s="198"/>
      <c r="GY264" s="198"/>
      <c r="GZ264" s="198"/>
      <c r="HA264" s="198"/>
      <c r="HB264" s="198"/>
      <c r="HC264" s="198"/>
      <c r="HD264" s="198"/>
      <c r="HE264" s="198"/>
      <c r="HF264" s="198"/>
      <c r="HG264" s="198"/>
      <c r="HH264" s="198"/>
      <c r="HI264" s="198"/>
      <c r="HJ264" s="198"/>
      <c r="HK264" s="198"/>
      <c r="HL264" s="198"/>
      <c r="HM264" s="198"/>
      <c r="HN264" s="198"/>
    </row>
    <row r="265" s="197" customFormat="1" spans="1:222">
      <c r="A265" s="210"/>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c r="BU265" s="198"/>
      <c r="BV265" s="198"/>
      <c r="BW265" s="198"/>
      <c r="BX265" s="198"/>
      <c r="BY265" s="198"/>
      <c r="BZ265" s="198"/>
      <c r="CA265" s="198"/>
      <c r="CB265" s="198"/>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198"/>
      <c r="DB265" s="198"/>
      <c r="DC265" s="198"/>
      <c r="DD265" s="198"/>
      <c r="DE265" s="198"/>
      <c r="DF265" s="198"/>
      <c r="DG265" s="198"/>
      <c r="DH265" s="198"/>
      <c r="DI265" s="198"/>
      <c r="DJ265" s="198"/>
      <c r="DK265" s="198"/>
      <c r="DL265" s="198"/>
      <c r="DM265" s="198"/>
      <c r="DN265" s="198"/>
      <c r="DO265" s="198"/>
      <c r="DP265" s="198"/>
      <c r="DQ265" s="198"/>
      <c r="DR265" s="198"/>
      <c r="DS265" s="198"/>
      <c r="DT265" s="198"/>
      <c r="DU265" s="198"/>
      <c r="DV265" s="198"/>
      <c r="DW265" s="198"/>
      <c r="DX265" s="198"/>
      <c r="DY265" s="198"/>
      <c r="DZ265" s="198"/>
      <c r="EA265" s="198"/>
      <c r="EB265" s="198"/>
      <c r="EC265" s="198"/>
      <c r="ED265" s="198"/>
      <c r="EE265" s="198"/>
      <c r="EF265" s="198"/>
      <c r="EG265" s="198"/>
      <c r="EH265" s="198"/>
      <c r="EI265" s="198"/>
      <c r="EJ265" s="198"/>
      <c r="EK265" s="198"/>
      <c r="EL265" s="198"/>
      <c r="EM265" s="198"/>
      <c r="EN265" s="198"/>
      <c r="EO265" s="198"/>
      <c r="EP265" s="198"/>
      <c r="EQ265" s="198"/>
      <c r="ER265" s="198"/>
      <c r="ES265" s="198"/>
      <c r="ET265" s="198"/>
      <c r="EU265" s="198"/>
      <c r="EV265" s="198"/>
      <c r="EW265" s="198"/>
      <c r="EX265" s="198"/>
      <c r="EY265" s="198"/>
      <c r="EZ265" s="198"/>
      <c r="FA265" s="198"/>
      <c r="FB265" s="198"/>
      <c r="FC265" s="198"/>
      <c r="FD265" s="198"/>
      <c r="FE265" s="198"/>
      <c r="FF265" s="198"/>
      <c r="FG265" s="198"/>
      <c r="FH265" s="198"/>
      <c r="FI265" s="198"/>
      <c r="FJ265" s="198"/>
      <c r="FK265" s="198"/>
      <c r="FL265" s="198"/>
      <c r="FM265" s="198"/>
      <c r="FN265" s="198"/>
      <c r="FO265" s="198"/>
      <c r="FP265" s="198"/>
      <c r="FQ265" s="198"/>
      <c r="FR265" s="198"/>
      <c r="FS265" s="198"/>
      <c r="FT265" s="198"/>
      <c r="FU265" s="198"/>
      <c r="FV265" s="198"/>
      <c r="FW265" s="198"/>
      <c r="FX265" s="198"/>
      <c r="FY265" s="198"/>
      <c r="FZ265" s="198"/>
      <c r="GA265" s="198"/>
      <c r="GB265" s="198"/>
      <c r="GC265" s="198"/>
      <c r="GD265" s="198"/>
      <c r="GE265" s="198"/>
      <c r="GF265" s="198"/>
      <c r="GG265" s="198"/>
      <c r="GH265" s="198"/>
      <c r="GI265" s="198"/>
      <c r="GJ265" s="198"/>
      <c r="GK265" s="198"/>
      <c r="GL265" s="198"/>
      <c r="GM265" s="198"/>
      <c r="GN265" s="198"/>
      <c r="GO265" s="198"/>
      <c r="GP265" s="198"/>
      <c r="GQ265" s="198"/>
      <c r="GR265" s="198"/>
      <c r="GS265" s="198"/>
      <c r="GT265" s="198"/>
      <c r="GU265" s="198"/>
      <c r="GV265" s="198"/>
      <c r="GW265" s="198"/>
      <c r="GX265" s="198"/>
      <c r="GY265" s="198"/>
      <c r="GZ265" s="198"/>
      <c r="HA265" s="198"/>
      <c r="HB265" s="198"/>
      <c r="HC265" s="198"/>
      <c r="HD265" s="198"/>
      <c r="HE265" s="198"/>
      <c r="HF265" s="198"/>
      <c r="HG265" s="198"/>
      <c r="HH265" s="198"/>
      <c r="HI265" s="198"/>
      <c r="HJ265" s="198"/>
      <c r="HK265" s="198"/>
      <c r="HL265" s="198"/>
      <c r="HM265" s="198"/>
      <c r="HN265" s="198"/>
    </row>
    <row r="266" s="197" customFormat="1" spans="1:222">
      <c r="A266" s="210"/>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c r="BU266" s="198"/>
      <c r="BV266" s="198"/>
      <c r="BW266" s="198"/>
      <c r="BX266" s="198"/>
      <c r="BY266" s="198"/>
      <c r="BZ266" s="198"/>
      <c r="CA266" s="198"/>
      <c r="CB266" s="198"/>
      <c r="CC266" s="198"/>
      <c r="CD266" s="198"/>
      <c r="CE266" s="198"/>
      <c r="CF266" s="198"/>
      <c r="CG266" s="198"/>
      <c r="CH266" s="198"/>
      <c r="CI266" s="198"/>
      <c r="CJ266" s="198"/>
      <c r="CK266" s="198"/>
      <c r="CL266" s="198"/>
      <c r="CM266" s="198"/>
      <c r="CN266" s="198"/>
      <c r="CO266" s="198"/>
      <c r="CP266" s="198"/>
      <c r="CQ266" s="198"/>
      <c r="CR266" s="198"/>
      <c r="CS266" s="198"/>
      <c r="CT266" s="198"/>
      <c r="CU266" s="198"/>
      <c r="CV266" s="198"/>
      <c r="CW266" s="198"/>
      <c r="CX266" s="198"/>
      <c r="CY266" s="198"/>
      <c r="CZ266" s="198"/>
      <c r="DA266" s="198"/>
      <c r="DB266" s="198"/>
      <c r="DC266" s="198"/>
      <c r="DD266" s="198"/>
      <c r="DE266" s="198"/>
      <c r="DF266" s="198"/>
      <c r="DG266" s="198"/>
      <c r="DH266" s="198"/>
      <c r="DI266" s="198"/>
      <c r="DJ266" s="198"/>
      <c r="DK266" s="198"/>
      <c r="DL266" s="198"/>
      <c r="DM266" s="198"/>
      <c r="DN266" s="198"/>
      <c r="DO266" s="198"/>
      <c r="DP266" s="198"/>
      <c r="DQ266" s="198"/>
      <c r="DR266" s="198"/>
      <c r="DS266" s="198"/>
      <c r="DT266" s="198"/>
      <c r="DU266" s="198"/>
      <c r="DV266" s="198"/>
      <c r="DW266" s="198"/>
      <c r="DX266" s="198"/>
      <c r="DY266" s="198"/>
      <c r="DZ266" s="198"/>
      <c r="EA266" s="198"/>
      <c r="EB266" s="198"/>
      <c r="EC266" s="198"/>
      <c r="ED266" s="198"/>
      <c r="EE266" s="198"/>
      <c r="EF266" s="198"/>
      <c r="EG266" s="198"/>
      <c r="EH266" s="198"/>
      <c r="EI266" s="198"/>
      <c r="EJ266" s="198"/>
      <c r="EK266" s="198"/>
      <c r="EL266" s="198"/>
      <c r="EM266" s="198"/>
      <c r="EN266" s="198"/>
      <c r="EO266" s="198"/>
      <c r="EP266" s="198"/>
      <c r="EQ266" s="198"/>
      <c r="ER266" s="198"/>
      <c r="ES266" s="198"/>
      <c r="ET266" s="198"/>
      <c r="EU266" s="198"/>
      <c r="EV266" s="198"/>
      <c r="EW266" s="198"/>
      <c r="EX266" s="198"/>
      <c r="EY266" s="198"/>
      <c r="EZ266" s="198"/>
      <c r="FA266" s="198"/>
      <c r="FB266" s="198"/>
      <c r="FC266" s="198"/>
      <c r="FD266" s="198"/>
      <c r="FE266" s="198"/>
      <c r="FF266" s="198"/>
      <c r="FG266" s="198"/>
      <c r="FH266" s="198"/>
      <c r="FI266" s="198"/>
      <c r="FJ266" s="198"/>
      <c r="FK266" s="198"/>
      <c r="FL266" s="198"/>
      <c r="FM266" s="198"/>
      <c r="FN266" s="198"/>
      <c r="FO266" s="198"/>
      <c r="FP266" s="198"/>
      <c r="FQ266" s="198"/>
      <c r="FR266" s="198"/>
      <c r="FS266" s="198"/>
      <c r="FT266" s="198"/>
      <c r="FU266" s="198"/>
      <c r="FV266" s="198"/>
      <c r="FW266" s="198"/>
      <c r="FX266" s="198"/>
      <c r="FY266" s="198"/>
      <c r="FZ266" s="198"/>
      <c r="GA266" s="198"/>
      <c r="GB266" s="198"/>
      <c r="GC266" s="198"/>
      <c r="GD266" s="198"/>
      <c r="GE266" s="198"/>
      <c r="GF266" s="198"/>
      <c r="GG266" s="198"/>
      <c r="GH266" s="198"/>
      <c r="GI266" s="198"/>
      <c r="GJ266" s="198"/>
      <c r="GK266" s="198"/>
      <c r="GL266" s="198"/>
      <c r="GM266" s="198"/>
      <c r="GN266" s="198"/>
      <c r="GO266" s="198"/>
      <c r="GP266" s="198"/>
      <c r="GQ266" s="198"/>
      <c r="GR266" s="198"/>
      <c r="GS266" s="198"/>
      <c r="GT266" s="198"/>
      <c r="GU266" s="198"/>
      <c r="GV266" s="198"/>
      <c r="GW266" s="198"/>
      <c r="GX266" s="198"/>
      <c r="GY266" s="198"/>
      <c r="GZ266" s="198"/>
      <c r="HA266" s="198"/>
      <c r="HB266" s="198"/>
      <c r="HC266" s="198"/>
      <c r="HD266" s="198"/>
      <c r="HE266" s="198"/>
      <c r="HF266" s="198"/>
      <c r="HG266" s="198"/>
      <c r="HH266" s="198"/>
      <c r="HI266" s="198"/>
      <c r="HJ266" s="198"/>
      <c r="HK266" s="198"/>
      <c r="HL266" s="198"/>
      <c r="HM266" s="198"/>
      <c r="HN266" s="198"/>
    </row>
    <row r="267" s="197" customFormat="1" spans="1:222">
      <c r="A267" s="210"/>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c r="BU267" s="198"/>
      <c r="BV267" s="198"/>
      <c r="BW267" s="198"/>
      <c r="BX267" s="198"/>
      <c r="BY267" s="198"/>
      <c r="BZ267" s="198"/>
      <c r="CA267" s="198"/>
      <c r="CB267" s="198"/>
      <c r="CC267" s="198"/>
      <c r="CD267" s="198"/>
      <c r="CE267" s="198"/>
      <c r="CF267" s="198"/>
      <c r="CG267" s="198"/>
      <c r="CH267" s="198"/>
      <c r="CI267" s="198"/>
      <c r="CJ267" s="198"/>
      <c r="CK267" s="198"/>
      <c r="CL267" s="198"/>
      <c r="CM267" s="198"/>
      <c r="CN267" s="198"/>
      <c r="CO267" s="198"/>
      <c r="CP267" s="198"/>
      <c r="CQ267" s="198"/>
      <c r="CR267" s="198"/>
      <c r="CS267" s="198"/>
      <c r="CT267" s="198"/>
      <c r="CU267" s="198"/>
      <c r="CV267" s="198"/>
      <c r="CW267" s="198"/>
      <c r="CX267" s="198"/>
      <c r="CY267" s="198"/>
      <c r="CZ267" s="198"/>
      <c r="DA267" s="198"/>
      <c r="DB267" s="198"/>
      <c r="DC267" s="198"/>
      <c r="DD267" s="198"/>
      <c r="DE267" s="198"/>
      <c r="DF267" s="198"/>
      <c r="DG267" s="198"/>
      <c r="DH267" s="198"/>
      <c r="DI267" s="198"/>
      <c r="DJ267" s="198"/>
      <c r="DK267" s="198"/>
      <c r="DL267" s="198"/>
      <c r="DM267" s="198"/>
      <c r="DN267" s="198"/>
      <c r="DO267" s="198"/>
      <c r="DP267" s="198"/>
      <c r="DQ267" s="198"/>
      <c r="DR267" s="198"/>
      <c r="DS267" s="198"/>
      <c r="DT267" s="198"/>
      <c r="DU267" s="198"/>
      <c r="DV267" s="198"/>
      <c r="DW267" s="198"/>
      <c r="DX267" s="198"/>
      <c r="DY267" s="198"/>
      <c r="DZ267" s="198"/>
      <c r="EA267" s="198"/>
      <c r="EB267" s="198"/>
      <c r="EC267" s="198"/>
      <c r="ED267" s="198"/>
      <c r="EE267" s="198"/>
      <c r="EF267" s="198"/>
      <c r="EG267" s="198"/>
      <c r="EH267" s="198"/>
      <c r="EI267" s="198"/>
      <c r="EJ267" s="198"/>
      <c r="EK267" s="198"/>
      <c r="EL267" s="198"/>
      <c r="EM267" s="198"/>
      <c r="EN267" s="198"/>
      <c r="EO267" s="198"/>
      <c r="EP267" s="198"/>
      <c r="EQ267" s="198"/>
      <c r="ER267" s="198"/>
      <c r="ES267" s="198"/>
      <c r="ET267" s="198"/>
      <c r="EU267" s="198"/>
      <c r="EV267" s="198"/>
      <c r="EW267" s="198"/>
      <c r="EX267" s="198"/>
      <c r="EY267" s="198"/>
      <c r="EZ267" s="198"/>
      <c r="FA267" s="198"/>
      <c r="FB267" s="198"/>
      <c r="FC267" s="198"/>
      <c r="FD267" s="198"/>
      <c r="FE267" s="198"/>
      <c r="FF267" s="198"/>
      <c r="FG267" s="198"/>
      <c r="FH267" s="198"/>
      <c r="FI267" s="198"/>
      <c r="FJ267" s="198"/>
      <c r="FK267" s="198"/>
      <c r="FL267" s="198"/>
      <c r="FM267" s="198"/>
      <c r="FN267" s="198"/>
      <c r="FO267" s="198"/>
      <c r="FP267" s="198"/>
      <c r="FQ267" s="198"/>
      <c r="FR267" s="198"/>
      <c r="FS267" s="198"/>
      <c r="FT267" s="198"/>
      <c r="FU267" s="198"/>
      <c r="FV267" s="198"/>
      <c r="FW267" s="198"/>
      <c r="FX267" s="198"/>
      <c r="FY267" s="198"/>
      <c r="FZ267" s="198"/>
      <c r="GA267" s="198"/>
      <c r="GB267" s="198"/>
      <c r="GC267" s="198"/>
      <c r="GD267" s="198"/>
      <c r="GE267" s="198"/>
      <c r="GF267" s="198"/>
      <c r="GG267" s="198"/>
      <c r="GH267" s="198"/>
      <c r="GI267" s="198"/>
      <c r="GJ267" s="198"/>
      <c r="GK267" s="198"/>
      <c r="GL267" s="198"/>
      <c r="GM267" s="198"/>
      <c r="GN267" s="198"/>
      <c r="GO267" s="198"/>
      <c r="GP267" s="198"/>
      <c r="GQ267" s="198"/>
      <c r="GR267" s="198"/>
      <c r="GS267" s="198"/>
      <c r="GT267" s="198"/>
      <c r="GU267" s="198"/>
      <c r="GV267" s="198"/>
      <c r="GW267" s="198"/>
      <c r="GX267" s="198"/>
      <c r="GY267" s="198"/>
      <c r="GZ267" s="198"/>
      <c r="HA267" s="198"/>
      <c r="HB267" s="198"/>
      <c r="HC267" s="198"/>
      <c r="HD267" s="198"/>
      <c r="HE267" s="198"/>
      <c r="HF267" s="198"/>
      <c r="HG267" s="198"/>
      <c r="HH267" s="198"/>
      <c r="HI267" s="198"/>
      <c r="HJ267" s="198"/>
      <c r="HK267" s="198"/>
      <c r="HL267" s="198"/>
      <c r="HM267" s="198"/>
      <c r="HN267" s="198"/>
    </row>
    <row r="268" s="197" customFormat="1" spans="1:222">
      <c r="A268" s="210"/>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c r="BU268" s="198"/>
      <c r="BV268" s="198"/>
      <c r="BW268" s="198"/>
      <c r="BX268" s="198"/>
      <c r="BY268" s="198"/>
      <c r="BZ268" s="198"/>
      <c r="CA268" s="198"/>
      <c r="CB268" s="198"/>
      <c r="CC268" s="198"/>
      <c r="CD268" s="198"/>
      <c r="CE268" s="198"/>
      <c r="CF268" s="198"/>
      <c r="CG268" s="198"/>
      <c r="CH268" s="198"/>
      <c r="CI268" s="198"/>
      <c r="CJ268" s="198"/>
      <c r="CK268" s="198"/>
      <c r="CL268" s="198"/>
      <c r="CM268" s="198"/>
      <c r="CN268" s="198"/>
      <c r="CO268" s="198"/>
      <c r="CP268" s="198"/>
      <c r="CQ268" s="198"/>
      <c r="CR268" s="198"/>
      <c r="CS268" s="198"/>
      <c r="CT268" s="198"/>
      <c r="CU268" s="198"/>
      <c r="CV268" s="198"/>
      <c r="CW268" s="198"/>
      <c r="CX268" s="198"/>
      <c r="CY268" s="198"/>
      <c r="CZ268" s="198"/>
      <c r="DA268" s="198"/>
      <c r="DB268" s="198"/>
      <c r="DC268" s="198"/>
      <c r="DD268" s="198"/>
      <c r="DE268" s="198"/>
      <c r="DF268" s="198"/>
      <c r="DG268" s="198"/>
      <c r="DH268" s="198"/>
      <c r="DI268" s="198"/>
      <c r="DJ268" s="198"/>
      <c r="DK268" s="198"/>
      <c r="DL268" s="198"/>
      <c r="DM268" s="198"/>
      <c r="DN268" s="198"/>
      <c r="DO268" s="198"/>
      <c r="DP268" s="198"/>
      <c r="DQ268" s="198"/>
      <c r="DR268" s="198"/>
      <c r="DS268" s="198"/>
      <c r="DT268" s="198"/>
      <c r="DU268" s="198"/>
      <c r="DV268" s="198"/>
      <c r="DW268" s="198"/>
      <c r="DX268" s="198"/>
      <c r="DY268" s="198"/>
      <c r="DZ268" s="198"/>
      <c r="EA268" s="198"/>
      <c r="EB268" s="198"/>
      <c r="EC268" s="198"/>
      <c r="ED268" s="198"/>
      <c r="EE268" s="198"/>
      <c r="EF268" s="198"/>
      <c r="EG268" s="198"/>
      <c r="EH268" s="198"/>
      <c r="EI268" s="198"/>
      <c r="EJ268" s="198"/>
      <c r="EK268" s="198"/>
      <c r="EL268" s="198"/>
      <c r="EM268" s="198"/>
      <c r="EN268" s="198"/>
      <c r="EO268" s="198"/>
      <c r="EP268" s="198"/>
      <c r="EQ268" s="198"/>
      <c r="ER268" s="198"/>
      <c r="ES268" s="198"/>
      <c r="ET268" s="198"/>
      <c r="EU268" s="198"/>
      <c r="EV268" s="198"/>
      <c r="EW268" s="198"/>
      <c r="EX268" s="198"/>
      <c r="EY268" s="198"/>
      <c r="EZ268" s="198"/>
      <c r="FA268" s="198"/>
      <c r="FB268" s="198"/>
      <c r="FC268" s="198"/>
      <c r="FD268" s="198"/>
      <c r="FE268" s="198"/>
      <c r="FF268" s="198"/>
      <c r="FG268" s="198"/>
      <c r="FH268" s="198"/>
      <c r="FI268" s="198"/>
      <c r="FJ268" s="198"/>
      <c r="FK268" s="198"/>
      <c r="FL268" s="198"/>
      <c r="FM268" s="198"/>
      <c r="FN268" s="198"/>
      <c r="FO268" s="198"/>
      <c r="FP268" s="198"/>
      <c r="FQ268" s="198"/>
      <c r="FR268" s="198"/>
      <c r="FS268" s="198"/>
      <c r="FT268" s="198"/>
      <c r="FU268" s="198"/>
      <c r="FV268" s="198"/>
      <c r="FW268" s="198"/>
      <c r="FX268" s="198"/>
      <c r="FY268" s="198"/>
      <c r="FZ268" s="198"/>
      <c r="GA268" s="198"/>
      <c r="GB268" s="198"/>
      <c r="GC268" s="198"/>
      <c r="GD268" s="198"/>
      <c r="GE268" s="198"/>
      <c r="GF268" s="198"/>
      <c r="GG268" s="198"/>
      <c r="GH268" s="198"/>
      <c r="GI268" s="198"/>
      <c r="GJ268" s="198"/>
      <c r="GK268" s="198"/>
      <c r="GL268" s="198"/>
      <c r="GM268" s="198"/>
      <c r="GN268" s="198"/>
      <c r="GO268" s="198"/>
      <c r="GP268" s="198"/>
      <c r="GQ268" s="198"/>
      <c r="GR268" s="198"/>
      <c r="GS268" s="198"/>
      <c r="GT268" s="198"/>
      <c r="GU268" s="198"/>
      <c r="GV268" s="198"/>
      <c r="GW268" s="198"/>
      <c r="GX268" s="198"/>
      <c r="GY268" s="198"/>
      <c r="GZ268" s="198"/>
      <c r="HA268" s="198"/>
      <c r="HB268" s="198"/>
      <c r="HC268" s="198"/>
      <c r="HD268" s="198"/>
      <c r="HE268" s="198"/>
      <c r="HF268" s="198"/>
      <c r="HG268" s="198"/>
      <c r="HH268" s="198"/>
      <c r="HI268" s="198"/>
      <c r="HJ268" s="198"/>
      <c r="HK268" s="198"/>
      <c r="HL268" s="198"/>
      <c r="HM268" s="198"/>
      <c r="HN268" s="198"/>
    </row>
    <row r="269" s="197" customFormat="1" spans="1:222">
      <c r="A269" s="21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c r="BU269" s="198"/>
      <c r="BV269" s="198"/>
      <c r="BW269" s="198"/>
      <c r="BX269" s="198"/>
      <c r="BY269" s="198"/>
      <c r="BZ269" s="198"/>
      <c r="CA269" s="198"/>
      <c r="CB269" s="198"/>
      <c r="CC269" s="198"/>
      <c r="CD269" s="198"/>
      <c r="CE269" s="198"/>
      <c r="CF269" s="198"/>
      <c r="CG269" s="198"/>
      <c r="CH269" s="198"/>
      <c r="CI269" s="198"/>
      <c r="CJ269" s="198"/>
      <c r="CK269" s="198"/>
      <c r="CL269" s="198"/>
      <c r="CM269" s="198"/>
      <c r="CN269" s="198"/>
      <c r="CO269" s="198"/>
      <c r="CP269" s="198"/>
      <c r="CQ269" s="198"/>
      <c r="CR269" s="198"/>
      <c r="CS269" s="198"/>
      <c r="CT269" s="198"/>
      <c r="CU269" s="198"/>
      <c r="CV269" s="198"/>
      <c r="CW269" s="198"/>
      <c r="CX269" s="198"/>
      <c r="CY269" s="198"/>
      <c r="CZ269" s="198"/>
      <c r="DA269" s="198"/>
      <c r="DB269" s="198"/>
      <c r="DC269" s="198"/>
      <c r="DD269" s="198"/>
      <c r="DE269" s="198"/>
      <c r="DF269" s="198"/>
      <c r="DG269" s="198"/>
      <c r="DH269" s="198"/>
      <c r="DI269" s="198"/>
      <c r="DJ269" s="198"/>
      <c r="DK269" s="198"/>
      <c r="DL269" s="198"/>
      <c r="DM269" s="198"/>
      <c r="DN269" s="198"/>
      <c r="DO269" s="198"/>
      <c r="DP269" s="198"/>
      <c r="DQ269" s="198"/>
      <c r="DR269" s="198"/>
      <c r="DS269" s="198"/>
      <c r="DT269" s="198"/>
      <c r="DU269" s="198"/>
      <c r="DV269" s="198"/>
      <c r="DW269" s="198"/>
      <c r="DX269" s="198"/>
      <c r="DY269" s="198"/>
      <c r="DZ269" s="198"/>
      <c r="EA269" s="198"/>
      <c r="EB269" s="198"/>
      <c r="EC269" s="198"/>
      <c r="ED269" s="198"/>
      <c r="EE269" s="198"/>
      <c r="EF269" s="198"/>
      <c r="EG269" s="198"/>
      <c r="EH269" s="198"/>
      <c r="EI269" s="198"/>
      <c r="EJ269" s="198"/>
      <c r="EK269" s="198"/>
      <c r="EL269" s="198"/>
      <c r="EM269" s="198"/>
      <c r="EN269" s="198"/>
      <c r="EO269" s="198"/>
      <c r="EP269" s="198"/>
      <c r="EQ269" s="198"/>
      <c r="ER269" s="198"/>
      <c r="ES269" s="198"/>
      <c r="ET269" s="198"/>
      <c r="EU269" s="198"/>
      <c r="EV269" s="198"/>
      <c r="EW269" s="198"/>
      <c r="EX269" s="198"/>
      <c r="EY269" s="198"/>
      <c r="EZ269" s="198"/>
      <c r="FA269" s="198"/>
      <c r="FB269" s="198"/>
      <c r="FC269" s="198"/>
      <c r="FD269" s="198"/>
      <c r="FE269" s="198"/>
      <c r="FF269" s="198"/>
      <c r="FG269" s="198"/>
      <c r="FH269" s="198"/>
      <c r="FI269" s="198"/>
      <c r="FJ269" s="198"/>
      <c r="FK269" s="198"/>
      <c r="FL269" s="198"/>
      <c r="FM269" s="198"/>
      <c r="FN269" s="198"/>
      <c r="FO269" s="198"/>
      <c r="FP269" s="198"/>
      <c r="FQ269" s="198"/>
      <c r="FR269" s="198"/>
      <c r="FS269" s="198"/>
      <c r="FT269" s="198"/>
      <c r="FU269" s="198"/>
      <c r="FV269" s="198"/>
      <c r="FW269" s="198"/>
      <c r="FX269" s="198"/>
      <c r="FY269" s="198"/>
      <c r="FZ269" s="198"/>
      <c r="GA269" s="198"/>
      <c r="GB269" s="198"/>
      <c r="GC269" s="198"/>
      <c r="GD269" s="198"/>
      <c r="GE269" s="198"/>
      <c r="GF269" s="198"/>
      <c r="GG269" s="198"/>
      <c r="GH269" s="198"/>
      <c r="GI269" s="198"/>
      <c r="GJ269" s="198"/>
      <c r="GK269" s="198"/>
      <c r="GL269" s="198"/>
      <c r="GM269" s="198"/>
      <c r="GN269" s="198"/>
      <c r="GO269" s="198"/>
      <c r="GP269" s="198"/>
      <c r="GQ269" s="198"/>
      <c r="GR269" s="198"/>
      <c r="GS269" s="198"/>
      <c r="GT269" s="198"/>
      <c r="GU269" s="198"/>
      <c r="GV269" s="198"/>
      <c r="GW269" s="198"/>
      <c r="GX269" s="198"/>
      <c r="GY269" s="198"/>
      <c r="GZ269" s="198"/>
      <c r="HA269" s="198"/>
      <c r="HB269" s="198"/>
      <c r="HC269" s="198"/>
      <c r="HD269" s="198"/>
      <c r="HE269" s="198"/>
      <c r="HF269" s="198"/>
      <c r="HG269" s="198"/>
      <c r="HH269" s="198"/>
      <c r="HI269" s="198"/>
      <c r="HJ269" s="198"/>
      <c r="HK269" s="198"/>
      <c r="HL269" s="198"/>
      <c r="HM269" s="198"/>
      <c r="HN269" s="198"/>
    </row>
    <row r="270" s="197" customFormat="1" spans="1:222">
      <c r="A270" s="210"/>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c r="BV270" s="198"/>
      <c r="BW270" s="198"/>
      <c r="BX270" s="198"/>
      <c r="BY270" s="198"/>
      <c r="BZ270" s="198"/>
      <c r="CA270" s="198"/>
      <c r="CB270" s="198"/>
      <c r="CC270" s="198"/>
      <c r="CD270" s="198"/>
      <c r="CE270" s="198"/>
      <c r="CF270" s="198"/>
      <c r="CG270" s="198"/>
      <c r="CH270" s="198"/>
      <c r="CI270" s="198"/>
      <c r="CJ270" s="198"/>
      <c r="CK270" s="198"/>
      <c r="CL270" s="198"/>
      <c r="CM270" s="198"/>
      <c r="CN270" s="198"/>
      <c r="CO270" s="198"/>
      <c r="CP270" s="198"/>
      <c r="CQ270" s="198"/>
      <c r="CR270" s="198"/>
      <c r="CS270" s="198"/>
      <c r="CT270" s="198"/>
      <c r="CU270" s="198"/>
      <c r="CV270" s="198"/>
      <c r="CW270" s="198"/>
      <c r="CX270" s="198"/>
      <c r="CY270" s="198"/>
      <c r="CZ270" s="198"/>
      <c r="DA270" s="198"/>
      <c r="DB270" s="198"/>
      <c r="DC270" s="198"/>
      <c r="DD270" s="198"/>
      <c r="DE270" s="198"/>
      <c r="DF270" s="198"/>
      <c r="DG270" s="198"/>
      <c r="DH270" s="198"/>
      <c r="DI270" s="198"/>
      <c r="DJ270" s="198"/>
      <c r="DK270" s="198"/>
      <c r="DL270" s="198"/>
      <c r="DM270" s="198"/>
      <c r="DN270" s="198"/>
      <c r="DO270" s="198"/>
      <c r="DP270" s="198"/>
      <c r="DQ270" s="198"/>
      <c r="DR270" s="198"/>
      <c r="DS270" s="198"/>
      <c r="DT270" s="198"/>
      <c r="DU270" s="198"/>
      <c r="DV270" s="198"/>
      <c r="DW270" s="198"/>
      <c r="DX270" s="198"/>
      <c r="DY270" s="198"/>
      <c r="DZ270" s="198"/>
      <c r="EA270" s="198"/>
      <c r="EB270" s="198"/>
      <c r="EC270" s="198"/>
      <c r="ED270" s="198"/>
      <c r="EE270" s="198"/>
      <c r="EF270" s="198"/>
      <c r="EG270" s="198"/>
      <c r="EH270" s="198"/>
      <c r="EI270" s="198"/>
      <c r="EJ270" s="198"/>
      <c r="EK270" s="198"/>
      <c r="EL270" s="198"/>
      <c r="EM270" s="198"/>
      <c r="EN270" s="198"/>
      <c r="EO270" s="198"/>
      <c r="EP270" s="198"/>
      <c r="EQ270" s="198"/>
      <c r="ER270" s="198"/>
      <c r="ES270" s="198"/>
      <c r="ET270" s="198"/>
      <c r="EU270" s="198"/>
      <c r="EV270" s="198"/>
      <c r="EW270" s="198"/>
      <c r="EX270" s="198"/>
      <c r="EY270" s="198"/>
      <c r="EZ270" s="198"/>
      <c r="FA270" s="198"/>
      <c r="FB270" s="198"/>
      <c r="FC270" s="198"/>
      <c r="FD270" s="198"/>
      <c r="FE270" s="198"/>
      <c r="FF270" s="198"/>
      <c r="FG270" s="198"/>
      <c r="FH270" s="198"/>
      <c r="FI270" s="198"/>
      <c r="FJ270" s="198"/>
      <c r="FK270" s="198"/>
      <c r="FL270" s="198"/>
      <c r="FM270" s="198"/>
      <c r="FN270" s="198"/>
      <c r="FO270" s="198"/>
      <c r="FP270" s="198"/>
      <c r="FQ270" s="198"/>
      <c r="FR270" s="198"/>
      <c r="FS270" s="198"/>
      <c r="FT270" s="198"/>
      <c r="FU270" s="198"/>
      <c r="FV270" s="198"/>
      <c r="FW270" s="198"/>
      <c r="FX270" s="198"/>
      <c r="FY270" s="198"/>
      <c r="FZ270" s="198"/>
      <c r="GA270" s="198"/>
      <c r="GB270" s="198"/>
      <c r="GC270" s="198"/>
      <c r="GD270" s="198"/>
      <c r="GE270" s="198"/>
      <c r="GF270" s="198"/>
      <c r="GG270" s="198"/>
      <c r="GH270" s="198"/>
      <c r="GI270" s="198"/>
      <c r="GJ270" s="198"/>
      <c r="GK270" s="198"/>
      <c r="GL270" s="198"/>
      <c r="GM270" s="198"/>
      <c r="GN270" s="198"/>
      <c r="GO270" s="198"/>
      <c r="GP270" s="198"/>
      <c r="GQ270" s="198"/>
      <c r="GR270" s="198"/>
      <c r="GS270" s="198"/>
      <c r="GT270" s="198"/>
      <c r="GU270" s="198"/>
      <c r="GV270" s="198"/>
      <c r="GW270" s="198"/>
      <c r="GX270" s="198"/>
      <c r="GY270" s="198"/>
      <c r="GZ270" s="198"/>
      <c r="HA270" s="198"/>
      <c r="HB270" s="198"/>
      <c r="HC270" s="198"/>
      <c r="HD270" s="198"/>
      <c r="HE270" s="198"/>
      <c r="HF270" s="198"/>
      <c r="HG270" s="198"/>
      <c r="HH270" s="198"/>
      <c r="HI270" s="198"/>
      <c r="HJ270" s="198"/>
      <c r="HK270" s="198"/>
      <c r="HL270" s="198"/>
      <c r="HM270" s="198"/>
      <c r="HN270" s="198"/>
    </row>
    <row r="271" s="197" customFormat="1" spans="1:222">
      <c r="A271" s="210"/>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c r="EC271" s="198"/>
      <c r="ED271" s="198"/>
      <c r="EE271" s="198"/>
      <c r="EF271" s="198"/>
      <c r="EG271" s="198"/>
      <c r="EH271" s="198"/>
      <c r="EI271" s="198"/>
      <c r="EJ271" s="198"/>
      <c r="EK271" s="198"/>
      <c r="EL271" s="198"/>
      <c r="EM271" s="198"/>
      <c r="EN271" s="198"/>
      <c r="EO271" s="198"/>
      <c r="EP271" s="198"/>
      <c r="EQ271" s="198"/>
      <c r="ER271" s="198"/>
      <c r="ES271" s="198"/>
      <c r="ET271" s="198"/>
      <c r="EU271" s="198"/>
      <c r="EV271" s="198"/>
      <c r="EW271" s="198"/>
      <c r="EX271" s="198"/>
      <c r="EY271" s="198"/>
      <c r="EZ271" s="198"/>
      <c r="FA271" s="198"/>
      <c r="FB271" s="198"/>
      <c r="FC271" s="198"/>
      <c r="FD271" s="198"/>
      <c r="FE271" s="198"/>
      <c r="FF271" s="198"/>
      <c r="FG271" s="198"/>
      <c r="FH271" s="198"/>
      <c r="FI271" s="198"/>
      <c r="FJ271" s="198"/>
      <c r="FK271" s="198"/>
      <c r="FL271" s="198"/>
      <c r="FM271" s="198"/>
      <c r="FN271" s="198"/>
      <c r="FO271" s="198"/>
      <c r="FP271" s="198"/>
      <c r="FQ271" s="198"/>
      <c r="FR271" s="198"/>
      <c r="FS271" s="198"/>
      <c r="FT271" s="198"/>
      <c r="FU271" s="198"/>
      <c r="FV271" s="198"/>
      <c r="FW271" s="198"/>
      <c r="FX271" s="198"/>
      <c r="FY271" s="198"/>
      <c r="FZ271" s="198"/>
      <c r="GA271" s="198"/>
      <c r="GB271" s="198"/>
      <c r="GC271" s="198"/>
      <c r="GD271" s="198"/>
      <c r="GE271" s="198"/>
      <c r="GF271" s="198"/>
      <c r="GG271" s="198"/>
      <c r="GH271" s="198"/>
      <c r="GI271" s="198"/>
      <c r="GJ271" s="198"/>
      <c r="GK271" s="198"/>
      <c r="GL271" s="198"/>
      <c r="GM271" s="198"/>
      <c r="GN271" s="198"/>
      <c r="GO271" s="198"/>
      <c r="GP271" s="198"/>
      <c r="GQ271" s="198"/>
      <c r="GR271" s="198"/>
      <c r="GS271" s="198"/>
      <c r="GT271" s="198"/>
      <c r="GU271" s="198"/>
      <c r="GV271" s="198"/>
      <c r="GW271" s="198"/>
      <c r="GX271" s="198"/>
      <c r="GY271" s="198"/>
      <c r="GZ271" s="198"/>
      <c r="HA271" s="198"/>
      <c r="HB271" s="198"/>
      <c r="HC271" s="198"/>
      <c r="HD271" s="198"/>
      <c r="HE271" s="198"/>
      <c r="HF271" s="198"/>
      <c r="HG271" s="198"/>
      <c r="HH271" s="198"/>
      <c r="HI271" s="198"/>
      <c r="HJ271" s="198"/>
      <c r="HK271" s="198"/>
      <c r="HL271" s="198"/>
      <c r="HM271" s="198"/>
      <c r="HN271" s="198"/>
    </row>
    <row r="272" s="197" customFormat="1" spans="1:222">
      <c r="A272" s="210"/>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c r="EC272" s="198"/>
      <c r="ED272" s="198"/>
      <c r="EE272" s="198"/>
      <c r="EF272" s="198"/>
      <c r="EG272" s="198"/>
      <c r="EH272" s="198"/>
      <c r="EI272" s="198"/>
      <c r="EJ272" s="198"/>
      <c r="EK272" s="198"/>
      <c r="EL272" s="198"/>
      <c r="EM272" s="198"/>
      <c r="EN272" s="198"/>
      <c r="EO272" s="198"/>
      <c r="EP272" s="198"/>
      <c r="EQ272" s="198"/>
      <c r="ER272" s="198"/>
      <c r="ES272" s="198"/>
      <c r="ET272" s="198"/>
      <c r="EU272" s="198"/>
      <c r="EV272" s="198"/>
      <c r="EW272" s="198"/>
      <c r="EX272" s="198"/>
      <c r="EY272" s="198"/>
      <c r="EZ272" s="198"/>
      <c r="FA272" s="198"/>
      <c r="FB272" s="198"/>
      <c r="FC272" s="198"/>
      <c r="FD272" s="198"/>
      <c r="FE272" s="198"/>
      <c r="FF272" s="198"/>
      <c r="FG272" s="198"/>
      <c r="FH272" s="198"/>
      <c r="FI272" s="198"/>
      <c r="FJ272" s="198"/>
      <c r="FK272" s="198"/>
      <c r="FL272" s="198"/>
      <c r="FM272" s="198"/>
      <c r="FN272" s="198"/>
      <c r="FO272" s="198"/>
      <c r="FP272" s="198"/>
      <c r="FQ272" s="198"/>
      <c r="FR272" s="198"/>
      <c r="FS272" s="198"/>
      <c r="FT272" s="198"/>
      <c r="FU272" s="198"/>
      <c r="FV272" s="198"/>
      <c r="FW272" s="198"/>
      <c r="FX272" s="198"/>
      <c r="FY272" s="198"/>
      <c r="FZ272" s="198"/>
      <c r="GA272" s="198"/>
      <c r="GB272" s="198"/>
      <c r="GC272" s="198"/>
      <c r="GD272" s="198"/>
      <c r="GE272" s="198"/>
      <c r="GF272" s="198"/>
      <c r="GG272" s="198"/>
      <c r="GH272" s="198"/>
      <c r="GI272" s="198"/>
      <c r="GJ272" s="198"/>
      <c r="GK272" s="198"/>
      <c r="GL272" s="198"/>
      <c r="GM272" s="198"/>
      <c r="GN272" s="198"/>
      <c r="GO272" s="198"/>
      <c r="GP272" s="198"/>
      <c r="GQ272" s="198"/>
      <c r="GR272" s="198"/>
      <c r="GS272" s="198"/>
      <c r="GT272" s="198"/>
      <c r="GU272" s="198"/>
      <c r="GV272" s="198"/>
      <c r="GW272" s="198"/>
      <c r="GX272" s="198"/>
      <c r="GY272" s="198"/>
      <c r="GZ272" s="198"/>
      <c r="HA272" s="198"/>
      <c r="HB272" s="198"/>
      <c r="HC272" s="198"/>
      <c r="HD272" s="198"/>
      <c r="HE272" s="198"/>
      <c r="HF272" s="198"/>
      <c r="HG272" s="198"/>
      <c r="HH272" s="198"/>
      <c r="HI272" s="198"/>
      <c r="HJ272" s="198"/>
      <c r="HK272" s="198"/>
      <c r="HL272" s="198"/>
      <c r="HM272" s="198"/>
      <c r="HN272" s="198"/>
    </row>
    <row r="273" s="197" customFormat="1" spans="1:222">
      <c r="A273" s="210"/>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c r="DG273" s="198"/>
      <c r="DH273" s="198"/>
      <c r="DI273" s="198"/>
      <c r="DJ273" s="198"/>
      <c r="DK273" s="198"/>
      <c r="DL273" s="198"/>
      <c r="DM273" s="198"/>
      <c r="DN273" s="198"/>
      <c r="DO273" s="198"/>
      <c r="DP273" s="198"/>
      <c r="DQ273" s="198"/>
      <c r="DR273" s="198"/>
      <c r="DS273" s="198"/>
      <c r="DT273" s="198"/>
      <c r="DU273" s="198"/>
      <c r="DV273" s="198"/>
      <c r="DW273" s="198"/>
      <c r="DX273" s="198"/>
      <c r="DY273" s="198"/>
      <c r="DZ273" s="198"/>
      <c r="EA273" s="198"/>
      <c r="EB273" s="198"/>
      <c r="EC273" s="198"/>
      <c r="ED273" s="198"/>
      <c r="EE273" s="198"/>
      <c r="EF273" s="198"/>
      <c r="EG273" s="198"/>
      <c r="EH273" s="198"/>
      <c r="EI273" s="198"/>
      <c r="EJ273" s="198"/>
      <c r="EK273" s="198"/>
      <c r="EL273" s="198"/>
      <c r="EM273" s="198"/>
      <c r="EN273" s="198"/>
      <c r="EO273" s="198"/>
      <c r="EP273" s="198"/>
      <c r="EQ273" s="198"/>
      <c r="ER273" s="198"/>
      <c r="ES273" s="198"/>
      <c r="ET273" s="198"/>
      <c r="EU273" s="198"/>
      <c r="EV273" s="198"/>
      <c r="EW273" s="198"/>
      <c r="EX273" s="198"/>
      <c r="EY273" s="198"/>
      <c r="EZ273" s="198"/>
      <c r="FA273" s="198"/>
      <c r="FB273" s="198"/>
      <c r="FC273" s="198"/>
      <c r="FD273" s="198"/>
      <c r="FE273" s="198"/>
      <c r="FF273" s="198"/>
      <c r="FG273" s="198"/>
      <c r="FH273" s="198"/>
      <c r="FI273" s="198"/>
      <c r="FJ273" s="198"/>
      <c r="FK273" s="198"/>
      <c r="FL273" s="198"/>
      <c r="FM273" s="198"/>
      <c r="FN273" s="198"/>
      <c r="FO273" s="198"/>
      <c r="FP273" s="198"/>
      <c r="FQ273" s="198"/>
      <c r="FR273" s="198"/>
      <c r="FS273" s="198"/>
      <c r="FT273" s="198"/>
      <c r="FU273" s="198"/>
      <c r="FV273" s="198"/>
      <c r="FW273" s="198"/>
      <c r="FX273" s="198"/>
      <c r="FY273" s="198"/>
      <c r="FZ273" s="198"/>
      <c r="GA273" s="198"/>
      <c r="GB273" s="198"/>
      <c r="GC273" s="198"/>
      <c r="GD273" s="198"/>
      <c r="GE273" s="198"/>
      <c r="GF273" s="198"/>
      <c r="GG273" s="198"/>
      <c r="GH273" s="198"/>
      <c r="GI273" s="198"/>
      <c r="GJ273" s="198"/>
      <c r="GK273" s="198"/>
      <c r="GL273" s="198"/>
      <c r="GM273" s="198"/>
      <c r="GN273" s="198"/>
      <c r="GO273" s="198"/>
      <c r="GP273" s="198"/>
      <c r="GQ273" s="198"/>
      <c r="GR273" s="198"/>
      <c r="GS273" s="198"/>
      <c r="GT273" s="198"/>
      <c r="GU273" s="198"/>
      <c r="GV273" s="198"/>
      <c r="GW273" s="198"/>
      <c r="GX273" s="198"/>
      <c r="GY273" s="198"/>
      <c r="GZ273" s="198"/>
      <c r="HA273" s="198"/>
      <c r="HB273" s="198"/>
      <c r="HC273" s="198"/>
      <c r="HD273" s="198"/>
      <c r="HE273" s="198"/>
      <c r="HF273" s="198"/>
      <c r="HG273" s="198"/>
      <c r="HH273" s="198"/>
      <c r="HI273" s="198"/>
      <c r="HJ273" s="198"/>
      <c r="HK273" s="198"/>
      <c r="HL273" s="198"/>
      <c r="HM273" s="198"/>
      <c r="HN273" s="198"/>
    </row>
    <row r="274" s="197" customFormat="1" spans="1:222">
      <c r="A274" s="210"/>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c r="DN274" s="198"/>
      <c r="DO274" s="198"/>
      <c r="DP274" s="198"/>
      <c r="DQ274" s="198"/>
      <c r="DR274" s="198"/>
      <c r="DS274" s="198"/>
      <c r="DT274" s="198"/>
      <c r="DU274" s="198"/>
      <c r="DV274" s="198"/>
      <c r="DW274" s="198"/>
      <c r="DX274" s="198"/>
      <c r="DY274" s="198"/>
      <c r="DZ274" s="198"/>
      <c r="EA274" s="198"/>
      <c r="EB274" s="198"/>
      <c r="EC274" s="198"/>
      <c r="ED274" s="198"/>
      <c r="EE274" s="198"/>
      <c r="EF274" s="198"/>
      <c r="EG274" s="198"/>
      <c r="EH274" s="198"/>
      <c r="EI274" s="198"/>
      <c r="EJ274" s="198"/>
      <c r="EK274" s="198"/>
      <c r="EL274" s="198"/>
      <c r="EM274" s="198"/>
      <c r="EN274" s="198"/>
      <c r="EO274" s="198"/>
      <c r="EP274" s="198"/>
      <c r="EQ274" s="198"/>
      <c r="ER274" s="198"/>
      <c r="ES274" s="198"/>
      <c r="ET274" s="198"/>
      <c r="EU274" s="198"/>
      <c r="EV274" s="198"/>
      <c r="EW274" s="198"/>
      <c r="EX274" s="198"/>
      <c r="EY274" s="198"/>
      <c r="EZ274" s="198"/>
      <c r="FA274" s="198"/>
      <c r="FB274" s="198"/>
      <c r="FC274" s="198"/>
      <c r="FD274" s="198"/>
      <c r="FE274" s="198"/>
      <c r="FF274" s="198"/>
      <c r="FG274" s="198"/>
      <c r="FH274" s="198"/>
      <c r="FI274" s="198"/>
      <c r="FJ274" s="198"/>
      <c r="FK274" s="198"/>
      <c r="FL274" s="198"/>
      <c r="FM274" s="198"/>
      <c r="FN274" s="198"/>
      <c r="FO274" s="198"/>
      <c r="FP274" s="198"/>
      <c r="FQ274" s="198"/>
      <c r="FR274" s="198"/>
      <c r="FS274" s="198"/>
      <c r="FT274" s="198"/>
      <c r="FU274" s="198"/>
      <c r="FV274" s="198"/>
      <c r="FW274" s="198"/>
      <c r="FX274" s="198"/>
      <c r="FY274" s="198"/>
      <c r="FZ274" s="198"/>
      <c r="GA274" s="198"/>
      <c r="GB274" s="198"/>
      <c r="GC274" s="198"/>
      <c r="GD274" s="198"/>
      <c r="GE274" s="198"/>
      <c r="GF274" s="198"/>
      <c r="GG274" s="198"/>
      <c r="GH274" s="198"/>
      <c r="GI274" s="198"/>
      <c r="GJ274" s="198"/>
      <c r="GK274" s="198"/>
      <c r="GL274" s="198"/>
      <c r="GM274" s="198"/>
      <c r="GN274" s="198"/>
      <c r="GO274" s="198"/>
      <c r="GP274" s="198"/>
      <c r="GQ274" s="198"/>
      <c r="GR274" s="198"/>
      <c r="GS274" s="198"/>
      <c r="GT274" s="198"/>
      <c r="GU274" s="198"/>
      <c r="GV274" s="198"/>
      <c r="GW274" s="198"/>
      <c r="GX274" s="198"/>
      <c r="GY274" s="198"/>
      <c r="GZ274" s="198"/>
      <c r="HA274" s="198"/>
      <c r="HB274" s="198"/>
      <c r="HC274" s="198"/>
      <c r="HD274" s="198"/>
      <c r="HE274" s="198"/>
      <c r="HF274" s="198"/>
      <c r="HG274" s="198"/>
      <c r="HH274" s="198"/>
      <c r="HI274" s="198"/>
      <c r="HJ274" s="198"/>
      <c r="HK274" s="198"/>
      <c r="HL274" s="198"/>
      <c r="HM274" s="198"/>
      <c r="HN274" s="198"/>
    </row>
    <row r="275" s="197" customFormat="1" spans="1:222">
      <c r="A275" s="210"/>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c r="EC275" s="198"/>
      <c r="ED275" s="198"/>
      <c r="EE275" s="198"/>
      <c r="EF275" s="198"/>
      <c r="EG275" s="198"/>
      <c r="EH275" s="198"/>
      <c r="EI275" s="198"/>
      <c r="EJ275" s="198"/>
      <c r="EK275" s="198"/>
      <c r="EL275" s="198"/>
      <c r="EM275" s="198"/>
      <c r="EN275" s="198"/>
      <c r="EO275" s="198"/>
      <c r="EP275" s="198"/>
      <c r="EQ275" s="198"/>
      <c r="ER275" s="198"/>
      <c r="ES275" s="198"/>
      <c r="ET275" s="198"/>
      <c r="EU275" s="198"/>
      <c r="EV275" s="198"/>
      <c r="EW275" s="198"/>
      <c r="EX275" s="198"/>
      <c r="EY275" s="198"/>
      <c r="EZ275" s="198"/>
      <c r="FA275" s="198"/>
      <c r="FB275" s="198"/>
      <c r="FC275" s="198"/>
      <c r="FD275" s="198"/>
      <c r="FE275" s="198"/>
      <c r="FF275" s="198"/>
      <c r="FG275" s="198"/>
      <c r="FH275" s="198"/>
      <c r="FI275" s="198"/>
      <c r="FJ275" s="198"/>
      <c r="FK275" s="198"/>
      <c r="FL275" s="198"/>
      <c r="FM275" s="198"/>
      <c r="FN275" s="198"/>
      <c r="FO275" s="198"/>
      <c r="FP275" s="198"/>
      <c r="FQ275" s="198"/>
      <c r="FR275" s="198"/>
      <c r="FS275" s="198"/>
      <c r="FT275" s="198"/>
      <c r="FU275" s="198"/>
      <c r="FV275" s="198"/>
      <c r="FW275" s="198"/>
      <c r="FX275" s="198"/>
      <c r="FY275" s="198"/>
      <c r="FZ275" s="198"/>
      <c r="GA275" s="198"/>
      <c r="GB275" s="198"/>
      <c r="GC275" s="198"/>
      <c r="GD275" s="198"/>
      <c r="GE275" s="198"/>
      <c r="GF275" s="198"/>
      <c r="GG275" s="198"/>
      <c r="GH275" s="198"/>
      <c r="GI275" s="198"/>
      <c r="GJ275" s="198"/>
      <c r="GK275" s="198"/>
      <c r="GL275" s="198"/>
      <c r="GM275" s="198"/>
      <c r="GN275" s="198"/>
      <c r="GO275" s="198"/>
      <c r="GP275" s="198"/>
      <c r="GQ275" s="198"/>
      <c r="GR275" s="198"/>
      <c r="GS275" s="198"/>
      <c r="GT275" s="198"/>
      <c r="GU275" s="198"/>
      <c r="GV275" s="198"/>
      <c r="GW275" s="198"/>
      <c r="GX275" s="198"/>
      <c r="GY275" s="198"/>
      <c r="GZ275" s="198"/>
      <c r="HA275" s="198"/>
      <c r="HB275" s="198"/>
      <c r="HC275" s="198"/>
      <c r="HD275" s="198"/>
      <c r="HE275" s="198"/>
      <c r="HF275" s="198"/>
      <c r="HG275" s="198"/>
      <c r="HH275" s="198"/>
      <c r="HI275" s="198"/>
      <c r="HJ275" s="198"/>
      <c r="HK275" s="198"/>
      <c r="HL275" s="198"/>
      <c r="HM275" s="198"/>
      <c r="HN275" s="198"/>
    </row>
    <row r="276" s="197" customFormat="1" spans="1:222">
      <c r="A276" s="21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c r="BU276" s="198"/>
      <c r="BV276" s="198"/>
      <c r="BW276" s="198"/>
      <c r="BX276" s="198"/>
      <c r="BY276" s="198"/>
      <c r="BZ276" s="198"/>
      <c r="CA276" s="198"/>
      <c r="CB276" s="198"/>
      <c r="CC276" s="198"/>
      <c r="CD276" s="198"/>
      <c r="CE276" s="198"/>
      <c r="CF276" s="198"/>
      <c r="CG276" s="198"/>
      <c r="CH276" s="198"/>
      <c r="CI276" s="198"/>
      <c r="CJ276" s="198"/>
      <c r="CK276" s="198"/>
      <c r="CL276" s="198"/>
      <c r="CM276" s="198"/>
      <c r="CN276" s="198"/>
      <c r="CO276" s="198"/>
      <c r="CP276" s="198"/>
      <c r="CQ276" s="198"/>
      <c r="CR276" s="198"/>
      <c r="CS276" s="198"/>
      <c r="CT276" s="198"/>
      <c r="CU276" s="198"/>
      <c r="CV276" s="198"/>
      <c r="CW276" s="198"/>
      <c r="CX276" s="198"/>
      <c r="CY276" s="198"/>
      <c r="CZ276" s="198"/>
      <c r="DA276" s="198"/>
      <c r="DB276" s="198"/>
      <c r="DC276" s="198"/>
      <c r="DD276" s="198"/>
      <c r="DE276" s="198"/>
      <c r="DF276" s="198"/>
      <c r="DG276" s="198"/>
      <c r="DH276" s="198"/>
      <c r="DI276" s="198"/>
      <c r="DJ276" s="198"/>
      <c r="DK276" s="198"/>
      <c r="DL276" s="198"/>
      <c r="DM276" s="198"/>
      <c r="DN276" s="198"/>
      <c r="DO276" s="198"/>
      <c r="DP276" s="198"/>
      <c r="DQ276" s="198"/>
      <c r="DR276" s="198"/>
      <c r="DS276" s="198"/>
      <c r="DT276" s="198"/>
      <c r="DU276" s="198"/>
      <c r="DV276" s="198"/>
      <c r="DW276" s="198"/>
      <c r="DX276" s="198"/>
      <c r="DY276" s="198"/>
      <c r="DZ276" s="198"/>
      <c r="EA276" s="198"/>
      <c r="EB276" s="198"/>
      <c r="EC276" s="198"/>
      <c r="ED276" s="198"/>
      <c r="EE276" s="198"/>
      <c r="EF276" s="198"/>
      <c r="EG276" s="198"/>
      <c r="EH276" s="198"/>
      <c r="EI276" s="198"/>
      <c r="EJ276" s="198"/>
      <c r="EK276" s="198"/>
      <c r="EL276" s="198"/>
      <c r="EM276" s="198"/>
      <c r="EN276" s="198"/>
      <c r="EO276" s="198"/>
      <c r="EP276" s="198"/>
      <c r="EQ276" s="198"/>
      <c r="ER276" s="198"/>
      <c r="ES276" s="198"/>
      <c r="ET276" s="198"/>
      <c r="EU276" s="198"/>
      <c r="EV276" s="198"/>
      <c r="EW276" s="198"/>
      <c r="EX276" s="198"/>
      <c r="EY276" s="198"/>
      <c r="EZ276" s="198"/>
      <c r="FA276" s="198"/>
      <c r="FB276" s="198"/>
      <c r="FC276" s="198"/>
      <c r="FD276" s="198"/>
      <c r="FE276" s="198"/>
      <c r="FF276" s="198"/>
      <c r="FG276" s="198"/>
      <c r="FH276" s="198"/>
      <c r="FI276" s="198"/>
      <c r="FJ276" s="198"/>
      <c r="FK276" s="198"/>
      <c r="FL276" s="198"/>
      <c r="FM276" s="198"/>
      <c r="FN276" s="198"/>
      <c r="FO276" s="198"/>
      <c r="FP276" s="198"/>
      <c r="FQ276" s="198"/>
      <c r="FR276" s="198"/>
      <c r="FS276" s="198"/>
      <c r="FT276" s="198"/>
      <c r="FU276" s="198"/>
      <c r="FV276" s="198"/>
      <c r="FW276" s="198"/>
      <c r="FX276" s="198"/>
      <c r="FY276" s="198"/>
      <c r="FZ276" s="198"/>
      <c r="GA276" s="198"/>
      <c r="GB276" s="198"/>
      <c r="GC276" s="198"/>
      <c r="GD276" s="198"/>
      <c r="GE276" s="198"/>
      <c r="GF276" s="198"/>
      <c r="GG276" s="198"/>
      <c r="GH276" s="198"/>
      <c r="GI276" s="198"/>
      <c r="GJ276" s="198"/>
      <c r="GK276" s="198"/>
      <c r="GL276" s="198"/>
      <c r="GM276" s="198"/>
      <c r="GN276" s="198"/>
      <c r="GO276" s="198"/>
      <c r="GP276" s="198"/>
      <c r="GQ276" s="198"/>
      <c r="GR276" s="198"/>
      <c r="GS276" s="198"/>
      <c r="GT276" s="198"/>
      <c r="GU276" s="198"/>
      <c r="GV276" s="198"/>
      <c r="GW276" s="198"/>
      <c r="GX276" s="198"/>
      <c r="GY276" s="198"/>
      <c r="GZ276" s="198"/>
      <c r="HA276" s="198"/>
      <c r="HB276" s="198"/>
      <c r="HC276" s="198"/>
      <c r="HD276" s="198"/>
      <c r="HE276" s="198"/>
      <c r="HF276" s="198"/>
      <c r="HG276" s="198"/>
      <c r="HH276" s="198"/>
      <c r="HI276" s="198"/>
      <c r="HJ276" s="198"/>
      <c r="HK276" s="198"/>
      <c r="HL276" s="198"/>
      <c r="HM276" s="198"/>
      <c r="HN276" s="198"/>
    </row>
    <row r="277" s="197" customFormat="1" spans="1:222">
      <c r="A277" s="210"/>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c r="BV277" s="198"/>
      <c r="BW277" s="198"/>
      <c r="BX277" s="198"/>
      <c r="BY277" s="198"/>
      <c r="BZ277" s="198"/>
      <c r="CA277" s="198"/>
      <c r="CB277" s="198"/>
      <c r="CC277" s="198"/>
      <c r="CD277" s="198"/>
      <c r="CE277" s="198"/>
      <c r="CF277" s="198"/>
      <c r="CG277" s="198"/>
      <c r="CH277" s="198"/>
      <c r="CI277" s="198"/>
      <c r="CJ277" s="198"/>
      <c r="CK277" s="198"/>
      <c r="CL277" s="198"/>
      <c r="CM277" s="198"/>
      <c r="CN277" s="198"/>
      <c r="CO277" s="198"/>
      <c r="CP277" s="198"/>
      <c r="CQ277" s="198"/>
      <c r="CR277" s="198"/>
      <c r="CS277" s="198"/>
      <c r="CT277" s="198"/>
      <c r="CU277" s="198"/>
      <c r="CV277" s="198"/>
      <c r="CW277" s="198"/>
      <c r="CX277" s="198"/>
      <c r="CY277" s="198"/>
      <c r="CZ277" s="198"/>
      <c r="DA277" s="198"/>
      <c r="DB277" s="198"/>
      <c r="DC277" s="198"/>
      <c r="DD277" s="198"/>
      <c r="DE277" s="198"/>
      <c r="DF277" s="198"/>
      <c r="DG277" s="198"/>
      <c r="DH277" s="198"/>
      <c r="DI277" s="198"/>
      <c r="DJ277" s="198"/>
      <c r="DK277" s="198"/>
      <c r="DL277" s="198"/>
      <c r="DM277" s="198"/>
      <c r="DN277" s="198"/>
      <c r="DO277" s="198"/>
      <c r="DP277" s="198"/>
      <c r="DQ277" s="198"/>
      <c r="DR277" s="198"/>
      <c r="DS277" s="198"/>
      <c r="DT277" s="198"/>
      <c r="DU277" s="198"/>
      <c r="DV277" s="198"/>
      <c r="DW277" s="198"/>
      <c r="DX277" s="198"/>
      <c r="DY277" s="198"/>
      <c r="DZ277" s="198"/>
      <c r="EA277" s="198"/>
      <c r="EB277" s="198"/>
      <c r="EC277" s="198"/>
      <c r="ED277" s="198"/>
      <c r="EE277" s="198"/>
      <c r="EF277" s="198"/>
      <c r="EG277" s="198"/>
      <c r="EH277" s="198"/>
      <c r="EI277" s="198"/>
      <c r="EJ277" s="198"/>
      <c r="EK277" s="198"/>
      <c r="EL277" s="198"/>
      <c r="EM277" s="198"/>
      <c r="EN277" s="198"/>
      <c r="EO277" s="198"/>
      <c r="EP277" s="198"/>
      <c r="EQ277" s="198"/>
      <c r="ER277" s="198"/>
      <c r="ES277" s="198"/>
      <c r="ET277" s="198"/>
      <c r="EU277" s="198"/>
      <c r="EV277" s="198"/>
      <c r="EW277" s="198"/>
      <c r="EX277" s="198"/>
      <c r="EY277" s="198"/>
      <c r="EZ277" s="198"/>
      <c r="FA277" s="198"/>
      <c r="FB277" s="198"/>
      <c r="FC277" s="198"/>
      <c r="FD277" s="198"/>
      <c r="FE277" s="198"/>
      <c r="FF277" s="198"/>
      <c r="FG277" s="198"/>
      <c r="FH277" s="198"/>
      <c r="FI277" s="198"/>
      <c r="FJ277" s="198"/>
      <c r="FK277" s="198"/>
      <c r="FL277" s="198"/>
      <c r="FM277" s="198"/>
      <c r="FN277" s="198"/>
      <c r="FO277" s="198"/>
      <c r="FP277" s="198"/>
      <c r="FQ277" s="198"/>
      <c r="FR277" s="198"/>
      <c r="FS277" s="198"/>
      <c r="FT277" s="198"/>
      <c r="FU277" s="198"/>
      <c r="FV277" s="198"/>
      <c r="FW277" s="198"/>
      <c r="FX277" s="198"/>
      <c r="FY277" s="198"/>
      <c r="FZ277" s="198"/>
      <c r="GA277" s="198"/>
      <c r="GB277" s="198"/>
      <c r="GC277" s="198"/>
      <c r="GD277" s="198"/>
      <c r="GE277" s="198"/>
      <c r="GF277" s="198"/>
      <c r="GG277" s="198"/>
      <c r="GH277" s="198"/>
      <c r="GI277" s="198"/>
      <c r="GJ277" s="198"/>
      <c r="GK277" s="198"/>
      <c r="GL277" s="198"/>
      <c r="GM277" s="198"/>
      <c r="GN277" s="198"/>
      <c r="GO277" s="198"/>
      <c r="GP277" s="198"/>
      <c r="GQ277" s="198"/>
      <c r="GR277" s="198"/>
      <c r="GS277" s="198"/>
      <c r="GT277" s="198"/>
      <c r="GU277" s="198"/>
      <c r="GV277" s="198"/>
      <c r="GW277" s="198"/>
      <c r="GX277" s="198"/>
      <c r="GY277" s="198"/>
      <c r="GZ277" s="198"/>
      <c r="HA277" s="198"/>
      <c r="HB277" s="198"/>
      <c r="HC277" s="198"/>
      <c r="HD277" s="198"/>
      <c r="HE277" s="198"/>
      <c r="HF277" s="198"/>
      <c r="HG277" s="198"/>
      <c r="HH277" s="198"/>
      <c r="HI277" s="198"/>
      <c r="HJ277" s="198"/>
      <c r="HK277" s="198"/>
      <c r="HL277" s="198"/>
      <c r="HM277" s="198"/>
      <c r="HN277" s="198"/>
    </row>
    <row r="278" s="197" customFormat="1" spans="1:222">
      <c r="A278" s="210"/>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c r="BT278" s="198"/>
      <c r="BU278" s="198"/>
      <c r="BV278" s="198"/>
      <c r="BW278" s="198"/>
      <c r="BX278" s="198"/>
      <c r="BY278" s="198"/>
      <c r="BZ278" s="198"/>
      <c r="CA278" s="198"/>
      <c r="CB278" s="198"/>
      <c r="CC278" s="198"/>
      <c r="CD278" s="198"/>
      <c r="CE278" s="198"/>
      <c r="CF278" s="198"/>
      <c r="CG278" s="198"/>
      <c r="CH278" s="198"/>
      <c r="CI278" s="198"/>
      <c r="CJ278" s="198"/>
      <c r="CK278" s="198"/>
      <c r="CL278" s="198"/>
      <c r="CM278" s="198"/>
      <c r="CN278" s="198"/>
      <c r="CO278" s="198"/>
      <c r="CP278" s="198"/>
      <c r="CQ278" s="198"/>
      <c r="CR278" s="198"/>
      <c r="CS278" s="198"/>
      <c r="CT278" s="198"/>
      <c r="CU278" s="198"/>
      <c r="CV278" s="198"/>
      <c r="CW278" s="198"/>
      <c r="CX278" s="198"/>
      <c r="CY278" s="198"/>
      <c r="CZ278" s="198"/>
      <c r="DA278" s="198"/>
      <c r="DB278" s="198"/>
      <c r="DC278" s="198"/>
      <c r="DD278" s="198"/>
      <c r="DE278" s="198"/>
      <c r="DF278" s="198"/>
      <c r="DG278" s="198"/>
      <c r="DH278" s="198"/>
      <c r="DI278" s="198"/>
      <c r="DJ278" s="198"/>
      <c r="DK278" s="198"/>
      <c r="DL278" s="198"/>
      <c r="DM278" s="198"/>
      <c r="DN278" s="198"/>
      <c r="DO278" s="198"/>
      <c r="DP278" s="198"/>
      <c r="DQ278" s="198"/>
      <c r="DR278" s="198"/>
      <c r="DS278" s="198"/>
      <c r="DT278" s="198"/>
      <c r="DU278" s="198"/>
      <c r="DV278" s="198"/>
      <c r="DW278" s="198"/>
      <c r="DX278" s="198"/>
      <c r="DY278" s="198"/>
      <c r="DZ278" s="198"/>
      <c r="EA278" s="198"/>
      <c r="EB278" s="198"/>
      <c r="EC278" s="198"/>
      <c r="ED278" s="198"/>
      <c r="EE278" s="198"/>
      <c r="EF278" s="198"/>
      <c r="EG278" s="198"/>
      <c r="EH278" s="198"/>
      <c r="EI278" s="198"/>
      <c r="EJ278" s="198"/>
      <c r="EK278" s="198"/>
      <c r="EL278" s="198"/>
      <c r="EM278" s="198"/>
      <c r="EN278" s="198"/>
      <c r="EO278" s="198"/>
      <c r="EP278" s="198"/>
      <c r="EQ278" s="198"/>
      <c r="ER278" s="198"/>
      <c r="ES278" s="198"/>
      <c r="ET278" s="198"/>
      <c r="EU278" s="198"/>
      <c r="EV278" s="198"/>
      <c r="EW278" s="198"/>
      <c r="EX278" s="198"/>
      <c r="EY278" s="198"/>
      <c r="EZ278" s="198"/>
      <c r="FA278" s="198"/>
      <c r="FB278" s="198"/>
      <c r="FC278" s="198"/>
      <c r="FD278" s="198"/>
      <c r="FE278" s="198"/>
      <c r="FF278" s="198"/>
      <c r="FG278" s="198"/>
      <c r="FH278" s="198"/>
      <c r="FI278" s="198"/>
      <c r="FJ278" s="198"/>
      <c r="FK278" s="198"/>
      <c r="FL278" s="198"/>
      <c r="FM278" s="198"/>
      <c r="FN278" s="198"/>
      <c r="FO278" s="198"/>
      <c r="FP278" s="198"/>
      <c r="FQ278" s="198"/>
      <c r="FR278" s="198"/>
      <c r="FS278" s="198"/>
      <c r="FT278" s="198"/>
      <c r="FU278" s="198"/>
      <c r="FV278" s="198"/>
      <c r="FW278" s="198"/>
      <c r="FX278" s="198"/>
      <c r="FY278" s="198"/>
      <c r="FZ278" s="198"/>
      <c r="GA278" s="198"/>
      <c r="GB278" s="198"/>
      <c r="GC278" s="198"/>
      <c r="GD278" s="198"/>
      <c r="GE278" s="198"/>
      <c r="GF278" s="198"/>
      <c r="GG278" s="198"/>
      <c r="GH278" s="198"/>
      <c r="GI278" s="198"/>
      <c r="GJ278" s="198"/>
      <c r="GK278" s="198"/>
      <c r="GL278" s="198"/>
      <c r="GM278" s="198"/>
      <c r="GN278" s="198"/>
      <c r="GO278" s="198"/>
      <c r="GP278" s="198"/>
      <c r="GQ278" s="198"/>
      <c r="GR278" s="198"/>
      <c r="GS278" s="198"/>
      <c r="GT278" s="198"/>
      <c r="GU278" s="198"/>
      <c r="GV278" s="198"/>
      <c r="GW278" s="198"/>
      <c r="GX278" s="198"/>
      <c r="GY278" s="198"/>
      <c r="GZ278" s="198"/>
      <c r="HA278" s="198"/>
      <c r="HB278" s="198"/>
      <c r="HC278" s="198"/>
      <c r="HD278" s="198"/>
      <c r="HE278" s="198"/>
      <c r="HF278" s="198"/>
      <c r="HG278" s="198"/>
      <c r="HH278" s="198"/>
      <c r="HI278" s="198"/>
      <c r="HJ278" s="198"/>
      <c r="HK278" s="198"/>
      <c r="HL278" s="198"/>
      <c r="HM278" s="198"/>
      <c r="HN278" s="198"/>
    </row>
    <row r="279" s="197" customFormat="1" spans="1:222">
      <c r="A279" s="210"/>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c r="BT279" s="198"/>
      <c r="BU279" s="198"/>
      <c r="BV279" s="198"/>
      <c r="BW279" s="198"/>
      <c r="BX279" s="198"/>
      <c r="BY279" s="198"/>
      <c r="BZ279" s="198"/>
      <c r="CA279" s="198"/>
      <c r="CB279" s="198"/>
      <c r="CC279" s="198"/>
      <c r="CD279" s="198"/>
      <c r="CE279" s="198"/>
      <c r="CF279" s="198"/>
      <c r="CG279" s="198"/>
      <c r="CH279" s="198"/>
      <c r="CI279" s="198"/>
      <c r="CJ279" s="198"/>
      <c r="CK279" s="198"/>
      <c r="CL279" s="198"/>
      <c r="CM279" s="198"/>
      <c r="CN279" s="198"/>
      <c r="CO279" s="198"/>
      <c r="CP279" s="198"/>
      <c r="CQ279" s="198"/>
      <c r="CR279" s="198"/>
      <c r="CS279" s="198"/>
      <c r="CT279" s="198"/>
      <c r="CU279" s="198"/>
      <c r="CV279" s="198"/>
      <c r="CW279" s="198"/>
      <c r="CX279" s="198"/>
      <c r="CY279" s="198"/>
      <c r="CZ279" s="198"/>
      <c r="DA279" s="198"/>
      <c r="DB279" s="198"/>
      <c r="DC279" s="198"/>
      <c r="DD279" s="198"/>
      <c r="DE279" s="198"/>
      <c r="DF279" s="198"/>
      <c r="DG279" s="198"/>
      <c r="DH279" s="198"/>
      <c r="DI279" s="198"/>
      <c r="DJ279" s="198"/>
      <c r="DK279" s="198"/>
      <c r="DL279" s="198"/>
      <c r="DM279" s="198"/>
      <c r="DN279" s="198"/>
      <c r="DO279" s="198"/>
      <c r="DP279" s="198"/>
      <c r="DQ279" s="198"/>
      <c r="DR279" s="198"/>
      <c r="DS279" s="198"/>
      <c r="DT279" s="198"/>
      <c r="DU279" s="198"/>
      <c r="DV279" s="198"/>
      <c r="DW279" s="198"/>
      <c r="DX279" s="198"/>
      <c r="DY279" s="198"/>
      <c r="DZ279" s="198"/>
      <c r="EA279" s="198"/>
      <c r="EB279" s="198"/>
      <c r="EC279" s="198"/>
      <c r="ED279" s="198"/>
      <c r="EE279" s="198"/>
      <c r="EF279" s="198"/>
      <c r="EG279" s="198"/>
      <c r="EH279" s="198"/>
      <c r="EI279" s="198"/>
      <c r="EJ279" s="198"/>
      <c r="EK279" s="198"/>
      <c r="EL279" s="198"/>
      <c r="EM279" s="198"/>
      <c r="EN279" s="198"/>
      <c r="EO279" s="198"/>
      <c r="EP279" s="198"/>
      <c r="EQ279" s="198"/>
      <c r="ER279" s="198"/>
      <c r="ES279" s="198"/>
      <c r="ET279" s="198"/>
      <c r="EU279" s="198"/>
      <c r="EV279" s="198"/>
      <c r="EW279" s="198"/>
      <c r="EX279" s="198"/>
      <c r="EY279" s="198"/>
      <c r="EZ279" s="198"/>
      <c r="FA279" s="198"/>
      <c r="FB279" s="198"/>
      <c r="FC279" s="198"/>
      <c r="FD279" s="198"/>
      <c r="FE279" s="198"/>
      <c r="FF279" s="198"/>
      <c r="FG279" s="198"/>
      <c r="FH279" s="198"/>
      <c r="FI279" s="198"/>
      <c r="FJ279" s="198"/>
      <c r="FK279" s="198"/>
      <c r="FL279" s="198"/>
      <c r="FM279" s="198"/>
      <c r="FN279" s="198"/>
      <c r="FO279" s="198"/>
      <c r="FP279" s="198"/>
      <c r="FQ279" s="198"/>
      <c r="FR279" s="198"/>
      <c r="FS279" s="198"/>
      <c r="FT279" s="198"/>
      <c r="FU279" s="198"/>
      <c r="FV279" s="198"/>
      <c r="FW279" s="198"/>
      <c r="FX279" s="198"/>
      <c r="FY279" s="198"/>
      <c r="FZ279" s="198"/>
      <c r="GA279" s="198"/>
      <c r="GB279" s="198"/>
      <c r="GC279" s="198"/>
      <c r="GD279" s="198"/>
      <c r="GE279" s="198"/>
      <c r="GF279" s="198"/>
      <c r="GG279" s="198"/>
      <c r="GH279" s="198"/>
      <c r="GI279" s="198"/>
      <c r="GJ279" s="198"/>
      <c r="GK279" s="198"/>
      <c r="GL279" s="198"/>
      <c r="GM279" s="198"/>
      <c r="GN279" s="198"/>
      <c r="GO279" s="198"/>
      <c r="GP279" s="198"/>
      <c r="GQ279" s="198"/>
      <c r="GR279" s="198"/>
      <c r="GS279" s="198"/>
      <c r="GT279" s="198"/>
      <c r="GU279" s="198"/>
      <c r="GV279" s="198"/>
      <c r="GW279" s="198"/>
      <c r="GX279" s="198"/>
      <c r="GY279" s="198"/>
      <c r="GZ279" s="198"/>
      <c r="HA279" s="198"/>
      <c r="HB279" s="198"/>
      <c r="HC279" s="198"/>
      <c r="HD279" s="198"/>
      <c r="HE279" s="198"/>
      <c r="HF279" s="198"/>
      <c r="HG279" s="198"/>
      <c r="HH279" s="198"/>
      <c r="HI279" s="198"/>
      <c r="HJ279" s="198"/>
      <c r="HK279" s="198"/>
      <c r="HL279" s="198"/>
      <c r="HM279" s="198"/>
      <c r="HN279" s="198"/>
    </row>
    <row r="280" s="197" customFormat="1" spans="1:222">
      <c r="A280" s="210"/>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c r="BT280" s="198"/>
      <c r="BU280" s="198"/>
      <c r="BV280" s="198"/>
      <c r="BW280" s="198"/>
      <c r="BX280" s="198"/>
      <c r="BY280" s="198"/>
      <c r="BZ280" s="198"/>
      <c r="CA280" s="198"/>
      <c r="CB280" s="198"/>
      <c r="CC280" s="198"/>
      <c r="CD280" s="198"/>
      <c r="CE280" s="198"/>
      <c r="CF280" s="198"/>
      <c r="CG280" s="198"/>
      <c r="CH280" s="198"/>
      <c r="CI280" s="198"/>
      <c r="CJ280" s="198"/>
      <c r="CK280" s="198"/>
      <c r="CL280" s="198"/>
      <c r="CM280" s="198"/>
      <c r="CN280" s="198"/>
      <c r="CO280" s="198"/>
      <c r="CP280" s="198"/>
      <c r="CQ280" s="198"/>
      <c r="CR280" s="198"/>
      <c r="CS280" s="198"/>
      <c r="CT280" s="198"/>
      <c r="CU280" s="198"/>
      <c r="CV280" s="198"/>
      <c r="CW280" s="198"/>
      <c r="CX280" s="198"/>
      <c r="CY280" s="198"/>
      <c r="CZ280" s="198"/>
      <c r="DA280" s="198"/>
      <c r="DB280" s="198"/>
      <c r="DC280" s="198"/>
      <c r="DD280" s="198"/>
      <c r="DE280" s="198"/>
      <c r="DF280" s="198"/>
      <c r="DG280" s="198"/>
      <c r="DH280" s="198"/>
      <c r="DI280" s="198"/>
      <c r="DJ280" s="198"/>
      <c r="DK280" s="198"/>
      <c r="DL280" s="198"/>
      <c r="DM280" s="198"/>
      <c r="DN280" s="198"/>
      <c r="DO280" s="198"/>
      <c r="DP280" s="198"/>
      <c r="DQ280" s="198"/>
      <c r="DR280" s="198"/>
      <c r="DS280" s="198"/>
      <c r="DT280" s="198"/>
      <c r="DU280" s="198"/>
      <c r="DV280" s="198"/>
      <c r="DW280" s="198"/>
      <c r="DX280" s="198"/>
      <c r="DY280" s="198"/>
      <c r="DZ280" s="198"/>
      <c r="EA280" s="198"/>
      <c r="EB280" s="198"/>
      <c r="EC280" s="198"/>
      <c r="ED280" s="198"/>
      <c r="EE280" s="198"/>
      <c r="EF280" s="198"/>
      <c r="EG280" s="198"/>
      <c r="EH280" s="198"/>
      <c r="EI280" s="198"/>
      <c r="EJ280" s="198"/>
      <c r="EK280" s="198"/>
      <c r="EL280" s="198"/>
      <c r="EM280" s="198"/>
      <c r="EN280" s="198"/>
      <c r="EO280" s="198"/>
      <c r="EP280" s="198"/>
      <c r="EQ280" s="198"/>
      <c r="ER280" s="198"/>
      <c r="ES280" s="198"/>
      <c r="ET280" s="198"/>
      <c r="EU280" s="198"/>
      <c r="EV280" s="198"/>
      <c r="EW280" s="198"/>
      <c r="EX280" s="198"/>
      <c r="EY280" s="198"/>
      <c r="EZ280" s="198"/>
      <c r="FA280" s="198"/>
      <c r="FB280" s="198"/>
      <c r="FC280" s="198"/>
      <c r="FD280" s="198"/>
      <c r="FE280" s="198"/>
      <c r="FF280" s="198"/>
      <c r="FG280" s="198"/>
      <c r="FH280" s="198"/>
      <c r="FI280" s="198"/>
      <c r="FJ280" s="198"/>
      <c r="FK280" s="198"/>
      <c r="FL280" s="198"/>
      <c r="FM280" s="198"/>
      <c r="FN280" s="198"/>
      <c r="FO280" s="198"/>
      <c r="FP280" s="198"/>
      <c r="FQ280" s="198"/>
      <c r="FR280" s="198"/>
      <c r="FS280" s="198"/>
      <c r="FT280" s="198"/>
      <c r="FU280" s="198"/>
      <c r="FV280" s="198"/>
      <c r="FW280" s="198"/>
      <c r="FX280" s="198"/>
      <c r="FY280" s="198"/>
      <c r="FZ280" s="198"/>
      <c r="GA280" s="198"/>
      <c r="GB280" s="198"/>
      <c r="GC280" s="198"/>
      <c r="GD280" s="198"/>
      <c r="GE280" s="198"/>
      <c r="GF280" s="198"/>
      <c r="GG280" s="198"/>
      <c r="GH280" s="198"/>
      <c r="GI280" s="198"/>
      <c r="GJ280" s="198"/>
      <c r="GK280" s="198"/>
      <c r="GL280" s="198"/>
      <c r="GM280" s="198"/>
      <c r="GN280" s="198"/>
      <c r="GO280" s="198"/>
      <c r="GP280" s="198"/>
      <c r="GQ280" s="198"/>
      <c r="GR280" s="198"/>
      <c r="GS280" s="198"/>
      <c r="GT280" s="198"/>
      <c r="GU280" s="198"/>
      <c r="GV280" s="198"/>
      <c r="GW280" s="198"/>
      <c r="GX280" s="198"/>
      <c r="GY280" s="198"/>
      <c r="GZ280" s="198"/>
      <c r="HA280" s="198"/>
      <c r="HB280" s="198"/>
      <c r="HC280" s="198"/>
      <c r="HD280" s="198"/>
      <c r="HE280" s="198"/>
      <c r="HF280" s="198"/>
      <c r="HG280" s="198"/>
      <c r="HH280" s="198"/>
      <c r="HI280" s="198"/>
      <c r="HJ280" s="198"/>
      <c r="HK280" s="198"/>
      <c r="HL280" s="198"/>
      <c r="HM280" s="198"/>
      <c r="HN280" s="198"/>
    </row>
    <row r="281" s="197" customFormat="1" spans="1:222">
      <c r="A281" s="210"/>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c r="BT281" s="198"/>
      <c r="BU281" s="198"/>
      <c r="BV281" s="198"/>
      <c r="BW281" s="198"/>
      <c r="BX281" s="198"/>
      <c r="BY281" s="198"/>
      <c r="BZ281" s="198"/>
      <c r="CA281" s="198"/>
      <c r="CB281" s="198"/>
      <c r="CC281" s="198"/>
      <c r="CD281" s="198"/>
      <c r="CE281" s="198"/>
      <c r="CF281" s="198"/>
      <c r="CG281" s="198"/>
      <c r="CH281" s="198"/>
      <c r="CI281" s="198"/>
      <c r="CJ281" s="198"/>
      <c r="CK281" s="198"/>
      <c r="CL281" s="198"/>
      <c r="CM281" s="198"/>
      <c r="CN281" s="198"/>
      <c r="CO281" s="198"/>
      <c r="CP281" s="198"/>
      <c r="CQ281" s="198"/>
      <c r="CR281" s="198"/>
      <c r="CS281" s="198"/>
      <c r="CT281" s="198"/>
      <c r="CU281" s="198"/>
      <c r="CV281" s="198"/>
      <c r="CW281" s="198"/>
      <c r="CX281" s="198"/>
      <c r="CY281" s="198"/>
      <c r="CZ281" s="198"/>
      <c r="DA281" s="198"/>
      <c r="DB281" s="198"/>
      <c r="DC281" s="198"/>
      <c r="DD281" s="198"/>
      <c r="DE281" s="198"/>
      <c r="DF281" s="198"/>
      <c r="DG281" s="198"/>
      <c r="DH281" s="198"/>
      <c r="DI281" s="198"/>
      <c r="DJ281" s="198"/>
      <c r="DK281" s="198"/>
      <c r="DL281" s="198"/>
      <c r="DM281" s="198"/>
      <c r="DN281" s="198"/>
      <c r="DO281" s="198"/>
      <c r="DP281" s="198"/>
      <c r="DQ281" s="198"/>
      <c r="DR281" s="198"/>
      <c r="DS281" s="198"/>
      <c r="DT281" s="198"/>
      <c r="DU281" s="198"/>
      <c r="DV281" s="198"/>
      <c r="DW281" s="198"/>
      <c r="DX281" s="198"/>
      <c r="DY281" s="198"/>
      <c r="DZ281" s="198"/>
      <c r="EA281" s="198"/>
      <c r="EB281" s="198"/>
      <c r="EC281" s="198"/>
      <c r="ED281" s="198"/>
      <c r="EE281" s="198"/>
      <c r="EF281" s="198"/>
      <c r="EG281" s="198"/>
      <c r="EH281" s="198"/>
      <c r="EI281" s="198"/>
      <c r="EJ281" s="198"/>
      <c r="EK281" s="198"/>
      <c r="EL281" s="198"/>
      <c r="EM281" s="198"/>
      <c r="EN281" s="198"/>
      <c r="EO281" s="198"/>
      <c r="EP281" s="198"/>
      <c r="EQ281" s="198"/>
      <c r="ER281" s="198"/>
      <c r="ES281" s="198"/>
      <c r="ET281" s="198"/>
      <c r="EU281" s="198"/>
      <c r="EV281" s="198"/>
      <c r="EW281" s="198"/>
      <c r="EX281" s="198"/>
      <c r="EY281" s="198"/>
      <c r="EZ281" s="198"/>
      <c r="FA281" s="198"/>
      <c r="FB281" s="198"/>
      <c r="FC281" s="198"/>
      <c r="FD281" s="198"/>
      <c r="FE281" s="198"/>
      <c r="FF281" s="198"/>
      <c r="FG281" s="198"/>
      <c r="FH281" s="198"/>
      <c r="FI281" s="198"/>
      <c r="FJ281" s="198"/>
      <c r="FK281" s="198"/>
      <c r="FL281" s="198"/>
      <c r="FM281" s="198"/>
      <c r="FN281" s="198"/>
      <c r="FO281" s="198"/>
      <c r="FP281" s="198"/>
      <c r="FQ281" s="198"/>
      <c r="FR281" s="198"/>
      <c r="FS281" s="198"/>
      <c r="FT281" s="198"/>
      <c r="FU281" s="198"/>
      <c r="FV281" s="198"/>
      <c r="FW281" s="198"/>
      <c r="FX281" s="198"/>
      <c r="FY281" s="198"/>
      <c r="FZ281" s="198"/>
      <c r="GA281" s="198"/>
      <c r="GB281" s="198"/>
      <c r="GC281" s="198"/>
      <c r="GD281" s="198"/>
      <c r="GE281" s="198"/>
      <c r="GF281" s="198"/>
      <c r="GG281" s="198"/>
      <c r="GH281" s="198"/>
      <c r="GI281" s="198"/>
      <c r="GJ281" s="198"/>
      <c r="GK281" s="198"/>
      <c r="GL281" s="198"/>
      <c r="GM281" s="198"/>
      <c r="GN281" s="198"/>
      <c r="GO281" s="198"/>
      <c r="GP281" s="198"/>
      <c r="GQ281" s="198"/>
      <c r="GR281" s="198"/>
      <c r="GS281" s="198"/>
      <c r="GT281" s="198"/>
      <c r="GU281" s="198"/>
      <c r="GV281" s="198"/>
      <c r="GW281" s="198"/>
      <c r="GX281" s="198"/>
      <c r="GY281" s="198"/>
      <c r="GZ281" s="198"/>
      <c r="HA281" s="198"/>
      <c r="HB281" s="198"/>
      <c r="HC281" s="198"/>
      <c r="HD281" s="198"/>
      <c r="HE281" s="198"/>
      <c r="HF281" s="198"/>
      <c r="HG281" s="198"/>
      <c r="HH281" s="198"/>
      <c r="HI281" s="198"/>
      <c r="HJ281" s="198"/>
      <c r="HK281" s="198"/>
      <c r="HL281" s="198"/>
      <c r="HM281" s="198"/>
      <c r="HN281" s="198"/>
    </row>
    <row r="282" s="197" customFormat="1" spans="1:222">
      <c r="A282" s="210"/>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198"/>
      <c r="DZ282" s="198"/>
      <c r="EA282" s="198"/>
      <c r="EB282" s="198"/>
      <c r="EC282" s="198"/>
      <c r="ED282" s="198"/>
      <c r="EE282" s="198"/>
      <c r="EF282" s="198"/>
      <c r="EG282" s="198"/>
      <c r="EH282" s="198"/>
      <c r="EI282" s="198"/>
      <c r="EJ282" s="198"/>
      <c r="EK282" s="198"/>
      <c r="EL282" s="198"/>
      <c r="EM282" s="198"/>
      <c r="EN282" s="198"/>
      <c r="EO282" s="198"/>
      <c r="EP282" s="198"/>
      <c r="EQ282" s="198"/>
      <c r="ER282" s="198"/>
      <c r="ES282" s="198"/>
      <c r="ET282" s="198"/>
      <c r="EU282" s="198"/>
      <c r="EV282" s="198"/>
      <c r="EW282" s="198"/>
      <c r="EX282" s="198"/>
      <c r="EY282" s="198"/>
      <c r="EZ282" s="198"/>
      <c r="FA282" s="198"/>
      <c r="FB282" s="198"/>
      <c r="FC282" s="198"/>
      <c r="FD282" s="198"/>
      <c r="FE282" s="198"/>
      <c r="FF282" s="198"/>
      <c r="FG282" s="198"/>
      <c r="FH282" s="198"/>
      <c r="FI282" s="198"/>
      <c r="FJ282" s="198"/>
      <c r="FK282" s="198"/>
      <c r="FL282" s="198"/>
      <c r="FM282" s="198"/>
      <c r="FN282" s="198"/>
      <c r="FO282" s="198"/>
      <c r="FP282" s="198"/>
      <c r="FQ282" s="198"/>
      <c r="FR282" s="198"/>
      <c r="FS282" s="198"/>
      <c r="FT282" s="198"/>
      <c r="FU282" s="198"/>
      <c r="FV282" s="198"/>
      <c r="FW282" s="198"/>
      <c r="FX282" s="198"/>
      <c r="FY282" s="198"/>
      <c r="FZ282" s="198"/>
      <c r="GA282" s="198"/>
      <c r="GB282" s="198"/>
      <c r="GC282" s="198"/>
      <c r="GD282" s="198"/>
      <c r="GE282" s="198"/>
      <c r="GF282" s="198"/>
      <c r="GG282" s="198"/>
      <c r="GH282" s="198"/>
      <c r="GI282" s="198"/>
      <c r="GJ282" s="198"/>
      <c r="GK282" s="198"/>
      <c r="GL282" s="198"/>
      <c r="GM282" s="198"/>
      <c r="GN282" s="198"/>
      <c r="GO282" s="198"/>
      <c r="GP282" s="198"/>
      <c r="GQ282" s="198"/>
      <c r="GR282" s="198"/>
      <c r="GS282" s="198"/>
      <c r="GT282" s="198"/>
      <c r="GU282" s="198"/>
      <c r="GV282" s="198"/>
      <c r="GW282" s="198"/>
      <c r="GX282" s="198"/>
      <c r="GY282" s="198"/>
      <c r="GZ282" s="198"/>
      <c r="HA282" s="198"/>
      <c r="HB282" s="198"/>
      <c r="HC282" s="198"/>
      <c r="HD282" s="198"/>
      <c r="HE282" s="198"/>
      <c r="HF282" s="198"/>
      <c r="HG282" s="198"/>
      <c r="HH282" s="198"/>
      <c r="HI282" s="198"/>
      <c r="HJ282" s="198"/>
      <c r="HK282" s="198"/>
      <c r="HL282" s="198"/>
      <c r="HM282" s="198"/>
      <c r="HN282" s="198"/>
    </row>
    <row r="283" s="197" customFormat="1" spans="1:222">
      <c r="A283" s="21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98"/>
      <c r="BU283" s="198"/>
      <c r="BV283" s="198"/>
      <c r="BW283" s="198"/>
      <c r="BX283" s="198"/>
      <c r="BY283" s="198"/>
      <c r="BZ283" s="198"/>
      <c r="CA283" s="198"/>
      <c r="CB283" s="198"/>
      <c r="CC283" s="198"/>
      <c r="CD283" s="198"/>
      <c r="CE283" s="198"/>
      <c r="CF283" s="198"/>
      <c r="CG283" s="198"/>
      <c r="CH283" s="198"/>
      <c r="CI283" s="198"/>
      <c r="CJ283" s="198"/>
      <c r="CK283" s="198"/>
      <c r="CL283" s="198"/>
      <c r="CM283" s="198"/>
      <c r="CN283" s="198"/>
      <c r="CO283" s="198"/>
      <c r="CP283" s="198"/>
      <c r="CQ283" s="198"/>
      <c r="CR283" s="198"/>
      <c r="CS283" s="198"/>
      <c r="CT283" s="198"/>
      <c r="CU283" s="198"/>
      <c r="CV283" s="198"/>
      <c r="CW283" s="198"/>
      <c r="CX283" s="198"/>
      <c r="CY283" s="198"/>
      <c r="CZ283" s="198"/>
      <c r="DA283" s="198"/>
      <c r="DB283" s="198"/>
      <c r="DC283" s="198"/>
      <c r="DD283" s="198"/>
      <c r="DE283" s="198"/>
      <c r="DF283" s="198"/>
      <c r="DG283" s="198"/>
      <c r="DH283" s="198"/>
      <c r="DI283" s="198"/>
      <c r="DJ283" s="198"/>
      <c r="DK283" s="198"/>
      <c r="DL283" s="198"/>
      <c r="DM283" s="198"/>
      <c r="DN283" s="198"/>
      <c r="DO283" s="198"/>
      <c r="DP283" s="198"/>
      <c r="DQ283" s="198"/>
      <c r="DR283" s="198"/>
      <c r="DS283" s="198"/>
      <c r="DT283" s="198"/>
      <c r="DU283" s="198"/>
      <c r="DV283" s="198"/>
      <c r="DW283" s="198"/>
      <c r="DX283" s="198"/>
      <c r="DY283" s="198"/>
      <c r="DZ283" s="198"/>
      <c r="EA283" s="198"/>
      <c r="EB283" s="198"/>
      <c r="EC283" s="198"/>
      <c r="ED283" s="198"/>
      <c r="EE283" s="198"/>
      <c r="EF283" s="198"/>
      <c r="EG283" s="198"/>
      <c r="EH283" s="198"/>
      <c r="EI283" s="198"/>
      <c r="EJ283" s="198"/>
      <c r="EK283" s="198"/>
      <c r="EL283" s="198"/>
      <c r="EM283" s="198"/>
      <c r="EN283" s="198"/>
      <c r="EO283" s="198"/>
      <c r="EP283" s="198"/>
      <c r="EQ283" s="198"/>
      <c r="ER283" s="198"/>
      <c r="ES283" s="198"/>
      <c r="ET283" s="198"/>
      <c r="EU283" s="198"/>
      <c r="EV283" s="198"/>
      <c r="EW283" s="198"/>
      <c r="EX283" s="198"/>
      <c r="EY283" s="198"/>
      <c r="EZ283" s="198"/>
      <c r="FA283" s="198"/>
      <c r="FB283" s="198"/>
      <c r="FC283" s="198"/>
      <c r="FD283" s="198"/>
      <c r="FE283" s="198"/>
      <c r="FF283" s="198"/>
      <c r="FG283" s="198"/>
      <c r="FH283" s="198"/>
      <c r="FI283" s="198"/>
      <c r="FJ283" s="198"/>
      <c r="FK283" s="198"/>
      <c r="FL283" s="198"/>
      <c r="FM283" s="198"/>
      <c r="FN283" s="198"/>
      <c r="FO283" s="198"/>
      <c r="FP283" s="198"/>
      <c r="FQ283" s="198"/>
      <c r="FR283" s="198"/>
      <c r="FS283" s="198"/>
      <c r="FT283" s="198"/>
      <c r="FU283" s="198"/>
      <c r="FV283" s="198"/>
      <c r="FW283" s="198"/>
      <c r="FX283" s="198"/>
      <c r="FY283" s="198"/>
      <c r="FZ283" s="198"/>
      <c r="GA283" s="198"/>
      <c r="GB283" s="198"/>
      <c r="GC283" s="198"/>
      <c r="GD283" s="198"/>
      <c r="GE283" s="198"/>
      <c r="GF283" s="198"/>
      <c r="GG283" s="198"/>
      <c r="GH283" s="198"/>
      <c r="GI283" s="198"/>
      <c r="GJ283" s="198"/>
      <c r="GK283" s="198"/>
      <c r="GL283" s="198"/>
      <c r="GM283" s="198"/>
      <c r="GN283" s="198"/>
      <c r="GO283" s="198"/>
      <c r="GP283" s="198"/>
      <c r="GQ283" s="198"/>
      <c r="GR283" s="198"/>
      <c r="GS283" s="198"/>
      <c r="GT283" s="198"/>
      <c r="GU283" s="198"/>
      <c r="GV283" s="198"/>
      <c r="GW283" s="198"/>
      <c r="GX283" s="198"/>
      <c r="GY283" s="198"/>
      <c r="GZ283" s="198"/>
      <c r="HA283" s="198"/>
      <c r="HB283" s="198"/>
      <c r="HC283" s="198"/>
      <c r="HD283" s="198"/>
      <c r="HE283" s="198"/>
      <c r="HF283" s="198"/>
      <c r="HG283" s="198"/>
      <c r="HH283" s="198"/>
      <c r="HI283" s="198"/>
      <c r="HJ283" s="198"/>
      <c r="HK283" s="198"/>
      <c r="HL283" s="198"/>
      <c r="HM283" s="198"/>
      <c r="HN283" s="198"/>
    </row>
    <row r="284" s="197" customFormat="1" spans="1:222">
      <c r="A284" s="210"/>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198"/>
      <c r="CF284" s="198"/>
      <c r="CG284" s="198"/>
      <c r="CH284" s="198"/>
      <c r="CI284" s="198"/>
      <c r="CJ284" s="198"/>
      <c r="CK284" s="198"/>
      <c r="CL284" s="198"/>
      <c r="CM284" s="198"/>
      <c r="CN284" s="198"/>
      <c r="CO284" s="198"/>
      <c r="CP284" s="198"/>
      <c r="CQ284" s="198"/>
      <c r="CR284" s="198"/>
      <c r="CS284" s="198"/>
      <c r="CT284" s="198"/>
      <c r="CU284" s="198"/>
      <c r="CV284" s="198"/>
      <c r="CW284" s="198"/>
      <c r="CX284" s="198"/>
      <c r="CY284" s="198"/>
      <c r="CZ284" s="198"/>
      <c r="DA284" s="198"/>
      <c r="DB284" s="198"/>
      <c r="DC284" s="198"/>
      <c r="DD284" s="198"/>
      <c r="DE284" s="198"/>
      <c r="DF284" s="198"/>
      <c r="DG284" s="198"/>
      <c r="DH284" s="198"/>
      <c r="DI284" s="198"/>
      <c r="DJ284" s="198"/>
      <c r="DK284" s="198"/>
      <c r="DL284" s="198"/>
      <c r="DM284" s="198"/>
      <c r="DN284" s="198"/>
      <c r="DO284" s="198"/>
      <c r="DP284" s="198"/>
      <c r="DQ284" s="198"/>
      <c r="DR284" s="198"/>
      <c r="DS284" s="198"/>
      <c r="DT284" s="198"/>
      <c r="DU284" s="198"/>
      <c r="DV284" s="198"/>
      <c r="DW284" s="198"/>
      <c r="DX284" s="198"/>
      <c r="DY284" s="198"/>
      <c r="DZ284" s="198"/>
      <c r="EA284" s="198"/>
      <c r="EB284" s="198"/>
      <c r="EC284" s="198"/>
      <c r="ED284" s="198"/>
      <c r="EE284" s="198"/>
      <c r="EF284" s="198"/>
      <c r="EG284" s="198"/>
      <c r="EH284" s="198"/>
      <c r="EI284" s="198"/>
      <c r="EJ284" s="198"/>
      <c r="EK284" s="198"/>
      <c r="EL284" s="198"/>
      <c r="EM284" s="198"/>
      <c r="EN284" s="198"/>
      <c r="EO284" s="198"/>
      <c r="EP284" s="198"/>
      <c r="EQ284" s="198"/>
      <c r="ER284" s="198"/>
      <c r="ES284" s="198"/>
      <c r="ET284" s="198"/>
      <c r="EU284" s="198"/>
      <c r="EV284" s="198"/>
      <c r="EW284" s="198"/>
      <c r="EX284" s="198"/>
      <c r="EY284" s="198"/>
      <c r="EZ284" s="198"/>
      <c r="FA284" s="198"/>
      <c r="FB284" s="198"/>
      <c r="FC284" s="198"/>
      <c r="FD284" s="198"/>
      <c r="FE284" s="198"/>
      <c r="FF284" s="198"/>
      <c r="FG284" s="198"/>
      <c r="FH284" s="198"/>
      <c r="FI284" s="198"/>
      <c r="FJ284" s="198"/>
      <c r="FK284" s="198"/>
      <c r="FL284" s="198"/>
      <c r="FM284" s="198"/>
      <c r="FN284" s="198"/>
      <c r="FO284" s="198"/>
      <c r="FP284" s="198"/>
      <c r="FQ284" s="198"/>
      <c r="FR284" s="198"/>
      <c r="FS284" s="198"/>
      <c r="FT284" s="198"/>
      <c r="FU284" s="198"/>
      <c r="FV284" s="198"/>
      <c r="FW284" s="198"/>
      <c r="FX284" s="198"/>
      <c r="FY284" s="198"/>
      <c r="FZ284" s="198"/>
      <c r="GA284" s="198"/>
      <c r="GB284" s="198"/>
      <c r="GC284" s="198"/>
      <c r="GD284" s="198"/>
      <c r="GE284" s="198"/>
      <c r="GF284" s="198"/>
      <c r="GG284" s="198"/>
      <c r="GH284" s="198"/>
      <c r="GI284" s="198"/>
      <c r="GJ284" s="198"/>
      <c r="GK284" s="198"/>
      <c r="GL284" s="198"/>
      <c r="GM284" s="198"/>
      <c r="GN284" s="198"/>
      <c r="GO284" s="198"/>
      <c r="GP284" s="198"/>
      <c r="GQ284" s="198"/>
      <c r="GR284" s="198"/>
      <c r="GS284" s="198"/>
      <c r="GT284" s="198"/>
      <c r="GU284" s="198"/>
      <c r="GV284" s="198"/>
      <c r="GW284" s="198"/>
      <c r="GX284" s="198"/>
      <c r="GY284" s="198"/>
      <c r="GZ284" s="198"/>
      <c r="HA284" s="198"/>
      <c r="HB284" s="198"/>
      <c r="HC284" s="198"/>
      <c r="HD284" s="198"/>
      <c r="HE284" s="198"/>
      <c r="HF284" s="198"/>
      <c r="HG284" s="198"/>
      <c r="HH284" s="198"/>
      <c r="HI284" s="198"/>
      <c r="HJ284" s="198"/>
      <c r="HK284" s="198"/>
      <c r="HL284" s="198"/>
      <c r="HM284" s="198"/>
      <c r="HN284" s="198"/>
    </row>
    <row r="285" s="197" customFormat="1" spans="1:222">
      <c r="A285" s="210"/>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198"/>
      <c r="DB285" s="198"/>
      <c r="DC285" s="198"/>
      <c r="DD285" s="198"/>
      <c r="DE285" s="198"/>
      <c r="DF285" s="198"/>
      <c r="DG285" s="198"/>
      <c r="DH285" s="198"/>
      <c r="DI285" s="198"/>
      <c r="DJ285" s="198"/>
      <c r="DK285" s="198"/>
      <c r="DL285" s="198"/>
      <c r="DM285" s="198"/>
      <c r="DN285" s="198"/>
      <c r="DO285" s="198"/>
      <c r="DP285" s="198"/>
      <c r="DQ285" s="198"/>
      <c r="DR285" s="198"/>
      <c r="DS285" s="198"/>
      <c r="DT285" s="198"/>
      <c r="DU285" s="198"/>
      <c r="DV285" s="198"/>
      <c r="DW285" s="198"/>
      <c r="DX285" s="198"/>
      <c r="DY285" s="198"/>
      <c r="DZ285" s="198"/>
      <c r="EA285" s="198"/>
      <c r="EB285" s="198"/>
      <c r="EC285" s="198"/>
      <c r="ED285" s="198"/>
      <c r="EE285" s="198"/>
      <c r="EF285" s="198"/>
      <c r="EG285" s="198"/>
      <c r="EH285" s="198"/>
      <c r="EI285" s="198"/>
      <c r="EJ285" s="198"/>
      <c r="EK285" s="198"/>
      <c r="EL285" s="198"/>
      <c r="EM285" s="198"/>
      <c r="EN285" s="198"/>
      <c r="EO285" s="198"/>
      <c r="EP285" s="198"/>
      <c r="EQ285" s="198"/>
      <c r="ER285" s="198"/>
      <c r="ES285" s="198"/>
      <c r="ET285" s="198"/>
      <c r="EU285" s="198"/>
      <c r="EV285" s="198"/>
      <c r="EW285" s="198"/>
      <c r="EX285" s="198"/>
      <c r="EY285" s="198"/>
      <c r="EZ285" s="198"/>
      <c r="FA285" s="198"/>
      <c r="FB285" s="198"/>
      <c r="FC285" s="198"/>
      <c r="FD285" s="198"/>
      <c r="FE285" s="198"/>
      <c r="FF285" s="198"/>
      <c r="FG285" s="198"/>
      <c r="FH285" s="198"/>
      <c r="FI285" s="198"/>
      <c r="FJ285" s="198"/>
      <c r="FK285" s="198"/>
      <c r="FL285" s="198"/>
      <c r="FM285" s="198"/>
      <c r="FN285" s="198"/>
      <c r="FO285" s="198"/>
      <c r="FP285" s="198"/>
      <c r="FQ285" s="198"/>
      <c r="FR285" s="198"/>
      <c r="FS285" s="198"/>
      <c r="FT285" s="198"/>
      <c r="FU285" s="198"/>
      <c r="FV285" s="198"/>
      <c r="FW285" s="198"/>
      <c r="FX285" s="198"/>
      <c r="FY285" s="198"/>
      <c r="FZ285" s="198"/>
      <c r="GA285" s="198"/>
      <c r="GB285" s="198"/>
      <c r="GC285" s="198"/>
      <c r="GD285" s="198"/>
      <c r="GE285" s="198"/>
      <c r="GF285" s="198"/>
      <c r="GG285" s="198"/>
      <c r="GH285" s="198"/>
      <c r="GI285" s="198"/>
      <c r="GJ285" s="198"/>
      <c r="GK285" s="198"/>
      <c r="GL285" s="198"/>
      <c r="GM285" s="198"/>
      <c r="GN285" s="198"/>
      <c r="GO285" s="198"/>
      <c r="GP285" s="198"/>
      <c r="GQ285" s="198"/>
      <c r="GR285" s="198"/>
      <c r="GS285" s="198"/>
      <c r="GT285" s="198"/>
      <c r="GU285" s="198"/>
      <c r="GV285" s="198"/>
      <c r="GW285" s="198"/>
      <c r="GX285" s="198"/>
      <c r="GY285" s="198"/>
      <c r="GZ285" s="198"/>
      <c r="HA285" s="198"/>
      <c r="HB285" s="198"/>
      <c r="HC285" s="198"/>
      <c r="HD285" s="198"/>
      <c r="HE285" s="198"/>
      <c r="HF285" s="198"/>
      <c r="HG285" s="198"/>
      <c r="HH285" s="198"/>
      <c r="HI285" s="198"/>
      <c r="HJ285" s="198"/>
      <c r="HK285" s="198"/>
      <c r="HL285" s="198"/>
      <c r="HM285" s="198"/>
      <c r="HN285" s="198"/>
    </row>
    <row r="286" s="197" customFormat="1" spans="1:222">
      <c r="A286" s="210"/>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c r="BV286" s="198"/>
      <c r="BW286" s="198"/>
      <c r="BX286" s="198"/>
      <c r="BY286" s="198"/>
      <c r="BZ286" s="198"/>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198"/>
      <c r="DB286" s="198"/>
      <c r="DC286" s="198"/>
      <c r="DD286" s="198"/>
      <c r="DE286" s="198"/>
      <c r="DF286" s="198"/>
      <c r="DG286" s="198"/>
      <c r="DH286" s="198"/>
      <c r="DI286" s="198"/>
      <c r="DJ286" s="198"/>
      <c r="DK286" s="198"/>
      <c r="DL286" s="198"/>
      <c r="DM286" s="198"/>
      <c r="DN286" s="198"/>
      <c r="DO286" s="198"/>
      <c r="DP286" s="198"/>
      <c r="DQ286" s="198"/>
      <c r="DR286" s="198"/>
      <c r="DS286" s="198"/>
      <c r="DT286" s="198"/>
      <c r="DU286" s="198"/>
      <c r="DV286" s="198"/>
      <c r="DW286" s="198"/>
      <c r="DX286" s="198"/>
      <c r="DY286" s="198"/>
      <c r="DZ286" s="198"/>
      <c r="EA286" s="198"/>
      <c r="EB286" s="198"/>
      <c r="EC286" s="198"/>
      <c r="ED286" s="198"/>
      <c r="EE286" s="198"/>
      <c r="EF286" s="198"/>
      <c r="EG286" s="198"/>
      <c r="EH286" s="198"/>
      <c r="EI286" s="198"/>
      <c r="EJ286" s="198"/>
      <c r="EK286" s="198"/>
      <c r="EL286" s="198"/>
      <c r="EM286" s="198"/>
      <c r="EN286" s="198"/>
      <c r="EO286" s="198"/>
      <c r="EP286" s="198"/>
      <c r="EQ286" s="198"/>
      <c r="ER286" s="198"/>
      <c r="ES286" s="198"/>
      <c r="ET286" s="198"/>
      <c r="EU286" s="198"/>
      <c r="EV286" s="198"/>
      <c r="EW286" s="198"/>
      <c r="EX286" s="198"/>
      <c r="EY286" s="198"/>
      <c r="EZ286" s="198"/>
      <c r="FA286" s="198"/>
      <c r="FB286" s="198"/>
      <c r="FC286" s="198"/>
      <c r="FD286" s="198"/>
      <c r="FE286" s="198"/>
      <c r="FF286" s="198"/>
      <c r="FG286" s="198"/>
      <c r="FH286" s="198"/>
      <c r="FI286" s="198"/>
      <c r="FJ286" s="198"/>
      <c r="FK286" s="198"/>
      <c r="FL286" s="198"/>
      <c r="FM286" s="198"/>
      <c r="FN286" s="198"/>
      <c r="FO286" s="198"/>
      <c r="FP286" s="198"/>
      <c r="FQ286" s="198"/>
      <c r="FR286" s="198"/>
      <c r="FS286" s="198"/>
      <c r="FT286" s="198"/>
      <c r="FU286" s="198"/>
      <c r="FV286" s="198"/>
      <c r="FW286" s="198"/>
      <c r="FX286" s="198"/>
      <c r="FY286" s="198"/>
      <c r="FZ286" s="198"/>
      <c r="GA286" s="198"/>
      <c r="GB286" s="198"/>
      <c r="GC286" s="198"/>
      <c r="GD286" s="198"/>
      <c r="GE286" s="198"/>
      <c r="GF286" s="198"/>
      <c r="GG286" s="198"/>
      <c r="GH286" s="198"/>
      <c r="GI286" s="198"/>
      <c r="GJ286" s="198"/>
      <c r="GK286" s="198"/>
      <c r="GL286" s="198"/>
      <c r="GM286" s="198"/>
      <c r="GN286" s="198"/>
      <c r="GO286" s="198"/>
      <c r="GP286" s="198"/>
      <c r="GQ286" s="198"/>
      <c r="GR286" s="198"/>
      <c r="GS286" s="198"/>
      <c r="GT286" s="198"/>
      <c r="GU286" s="198"/>
      <c r="GV286" s="198"/>
      <c r="GW286" s="198"/>
      <c r="GX286" s="198"/>
      <c r="GY286" s="198"/>
      <c r="GZ286" s="198"/>
      <c r="HA286" s="198"/>
      <c r="HB286" s="198"/>
      <c r="HC286" s="198"/>
      <c r="HD286" s="198"/>
      <c r="HE286" s="198"/>
      <c r="HF286" s="198"/>
      <c r="HG286" s="198"/>
      <c r="HH286" s="198"/>
      <c r="HI286" s="198"/>
      <c r="HJ286" s="198"/>
      <c r="HK286" s="198"/>
      <c r="HL286" s="198"/>
      <c r="HM286" s="198"/>
      <c r="HN286" s="198"/>
    </row>
    <row r="287" s="197" customFormat="1" spans="1:222">
      <c r="A287" s="210"/>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98"/>
      <c r="BU287" s="198"/>
      <c r="BV287" s="198"/>
      <c r="BW287" s="198"/>
      <c r="BX287" s="198"/>
      <c r="BY287" s="198"/>
      <c r="BZ287" s="198"/>
      <c r="CA287" s="198"/>
      <c r="CB287" s="198"/>
      <c r="CC287" s="198"/>
      <c r="CD287" s="198"/>
      <c r="CE287" s="198"/>
      <c r="CF287" s="198"/>
      <c r="CG287" s="198"/>
      <c r="CH287" s="198"/>
      <c r="CI287" s="198"/>
      <c r="CJ287" s="198"/>
      <c r="CK287" s="198"/>
      <c r="CL287" s="198"/>
      <c r="CM287" s="198"/>
      <c r="CN287" s="198"/>
      <c r="CO287" s="198"/>
      <c r="CP287" s="198"/>
      <c r="CQ287" s="198"/>
      <c r="CR287" s="198"/>
      <c r="CS287" s="198"/>
      <c r="CT287" s="198"/>
      <c r="CU287" s="198"/>
      <c r="CV287" s="198"/>
      <c r="CW287" s="198"/>
      <c r="CX287" s="198"/>
      <c r="CY287" s="198"/>
      <c r="CZ287" s="198"/>
      <c r="DA287" s="198"/>
      <c r="DB287" s="198"/>
      <c r="DC287" s="198"/>
      <c r="DD287" s="198"/>
      <c r="DE287" s="198"/>
      <c r="DF287" s="198"/>
      <c r="DG287" s="198"/>
      <c r="DH287" s="198"/>
      <c r="DI287" s="198"/>
      <c r="DJ287" s="198"/>
      <c r="DK287" s="198"/>
      <c r="DL287" s="198"/>
      <c r="DM287" s="198"/>
      <c r="DN287" s="198"/>
      <c r="DO287" s="198"/>
      <c r="DP287" s="198"/>
      <c r="DQ287" s="198"/>
      <c r="DR287" s="198"/>
      <c r="DS287" s="198"/>
      <c r="DT287" s="198"/>
      <c r="DU287" s="198"/>
      <c r="DV287" s="198"/>
      <c r="DW287" s="198"/>
      <c r="DX287" s="198"/>
      <c r="DY287" s="198"/>
      <c r="DZ287" s="198"/>
      <c r="EA287" s="198"/>
      <c r="EB287" s="198"/>
      <c r="EC287" s="198"/>
      <c r="ED287" s="198"/>
      <c r="EE287" s="198"/>
      <c r="EF287" s="198"/>
      <c r="EG287" s="198"/>
      <c r="EH287" s="198"/>
      <c r="EI287" s="198"/>
      <c r="EJ287" s="198"/>
      <c r="EK287" s="198"/>
      <c r="EL287" s="198"/>
      <c r="EM287" s="198"/>
      <c r="EN287" s="198"/>
      <c r="EO287" s="198"/>
      <c r="EP287" s="198"/>
      <c r="EQ287" s="198"/>
      <c r="ER287" s="198"/>
      <c r="ES287" s="198"/>
      <c r="ET287" s="198"/>
      <c r="EU287" s="198"/>
      <c r="EV287" s="198"/>
      <c r="EW287" s="198"/>
      <c r="EX287" s="198"/>
      <c r="EY287" s="198"/>
      <c r="EZ287" s="198"/>
      <c r="FA287" s="198"/>
      <c r="FB287" s="198"/>
      <c r="FC287" s="198"/>
      <c r="FD287" s="198"/>
      <c r="FE287" s="198"/>
      <c r="FF287" s="198"/>
      <c r="FG287" s="198"/>
      <c r="FH287" s="198"/>
      <c r="FI287" s="198"/>
      <c r="FJ287" s="198"/>
      <c r="FK287" s="198"/>
      <c r="FL287" s="198"/>
      <c r="FM287" s="198"/>
      <c r="FN287" s="198"/>
      <c r="FO287" s="198"/>
      <c r="FP287" s="198"/>
      <c r="FQ287" s="198"/>
      <c r="FR287" s="198"/>
      <c r="FS287" s="198"/>
      <c r="FT287" s="198"/>
      <c r="FU287" s="198"/>
      <c r="FV287" s="198"/>
      <c r="FW287" s="198"/>
      <c r="FX287" s="198"/>
      <c r="FY287" s="198"/>
      <c r="FZ287" s="198"/>
      <c r="GA287" s="198"/>
      <c r="GB287" s="198"/>
      <c r="GC287" s="198"/>
      <c r="GD287" s="198"/>
      <c r="GE287" s="198"/>
      <c r="GF287" s="198"/>
      <c r="GG287" s="198"/>
      <c r="GH287" s="198"/>
      <c r="GI287" s="198"/>
      <c r="GJ287" s="198"/>
      <c r="GK287" s="198"/>
      <c r="GL287" s="198"/>
      <c r="GM287" s="198"/>
      <c r="GN287" s="198"/>
      <c r="GO287" s="198"/>
      <c r="GP287" s="198"/>
      <c r="GQ287" s="198"/>
      <c r="GR287" s="198"/>
      <c r="GS287" s="198"/>
      <c r="GT287" s="198"/>
      <c r="GU287" s="198"/>
      <c r="GV287" s="198"/>
      <c r="GW287" s="198"/>
      <c r="GX287" s="198"/>
      <c r="GY287" s="198"/>
      <c r="GZ287" s="198"/>
      <c r="HA287" s="198"/>
      <c r="HB287" s="198"/>
      <c r="HC287" s="198"/>
      <c r="HD287" s="198"/>
      <c r="HE287" s="198"/>
      <c r="HF287" s="198"/>
      <c r="HG287" s="198"/>
      <c r="HH287" s="198"/>
      <c r="HI287" s="198"/>
      <c r="HJ287" s="198"/>
      <c r="HK287" s="198"/>
      <c r="HL287" s="198"/>
      <c r="HM287" s="198"/>
      <c r="HN287" s="198"/>
    </row>
    <row r="288" s="197" customFormat="1" spans="1:222">
      <c r="A288" s="210"/>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c r="BV288" s="198"/>
      <c r="BW288" s="198"/>
      <c r="BX288" s="198"/>
      <c r="BY288" s="198"/>
      <c r="BZ288" s="198"/>
      <c r="CA288" s="198"/>
      <c r="CB288" s="198"/>
      <c r="CC288" s="198"/>
      <c r="CD288" s="198"/>
      <c r="CE288" s="198"/>
      <c r="CF288" s="198"/>
      <c r="CG288" s="198"/>
      <c r="CH288" s="198"/>
      <c r="CI288" s="198"/>
      <c r="CJ288" s="198"/>
      <c r="CK288" s="198"/>
      <c r="CL288" s="198"/>
      <c r="CM288" s="198"/>
      <c r="CN288" s="198"/>
      <c r="CO288" s="198"/>
      <c r="CP288" s="198"/>
      <c r="CQ288" s="198"/>
      <c r="CR288" s="198"/>
      <c r="CS288" s="198"/>
      <c r="CT288" s="198"/>
      <c r="CU288" s="198"/>
      <c r="CV288" s="198"/>
      <c r="CW288" s="198"/>
      <c r="CX288" s="198"/>
      <c r="CY288" s="198"/>
      <c r="CZ288" s="198"/>
      <c r="DA288" s="198"/>
      <c r="DB288" s="198"/>
      <c r="DC288" s="198"/>
      <c r="DD288" s="198"/>
      <c r="DE288" s="198"/>
      <c r="DF288" s="198"/>
      <c r="DG288" s="198"/>
      <c r="DH288" s="198"/>
      <c r="DI288" s="198"/>
      <c r="DJ288" s="198"/>
      <c r="DK288" s="198"/>
      <c r="DL288" s="198"/>
      <c r="DM288" s="198"/>
      <c r="DN288" s="198"/>
      <c r="DO288" s="198"/>
      <c r="DP288" s="198"/>
      <c r="DQ288" s="198"/>
      <c r="DR288" s="198"/>
      <c r="DS288" s="198"/>
      <c r="DT288" s="198"/>
      <c r="DU288" s="198"/>
      <c r="DV288" s="198"/>
      <c r="DW288" s="198"/>
      <c r="DX288" s="198"/>
      <c r="DY288" s="198"/>
      <c r="DZ288" s="198"/>
      <c r="EA288" s="198"/>
      <c r="EB288" s="198"/>
      <c r="EC288" s="198"/>
      <c r="ED288" s="198"/>
      <c r="EE288" s="198"/>
      <c r="EF288" s="198"/>
      <c r="EG288" s="198"/>
      <c r="EH288" s="198"/>
      <c r="EI288" s="198"/>
      <c r="EJ288" s="198"/>
      <c r="EK288" s="198"/>
      <c r="EL288" s="198"/>
      <c r="EM288" s="198"/>
      <c r="EN288" s="198"/>
      <c r="EO288" s="198"/>
      <c r="EP288" s="198"/>
      <c r="EQ288" s="198"/>
      <c r="ER288" s="198"/>
      <c r="ES288" s="198"/>
      <c r="ET288" s="198"/>
      <c r="EU288" s="198"/>
      <c r="EV288" s="198"/>
      <c r="EW288" s="198"/>
      <c r="EX288" s="198"/>
      <c r="EY288" s="198"/>
      <c r="EZ288" s="198"/>
      <c r="FA288" s="198"/>
      <c r="FB288" s="198"/>
      <c r="FC288" s="198"/>
      <c r="FD288" s="198"/>
      <c r="FE288" s="198"/>
      <c r="FF288" s="198"/>
      <c r="FG288" s="198"/>
      <c r="FH288" s="198"/>
      <c r="FI288" s="198"/>
      <c r="FJ288" s="198"/>
      <c r="FK288" s="198"/>
      <c r="FL288" s="198"/>
      <c r="FM288" s="198"/>
      <c r="FN288" s="198"/>
      <c r="FO288" s="198"/>
      <c r="FP288" s="198"/>
      <c r="FQ288" s="198"/>
      <c r="FR288" s="198"/>
      <c r="FS288" s="198"/>
      <c r="FT288" s="198"/>
      <c r="FU288" s="198"/>
      <c r="FV288" s="198"/>
      <c r="FW288" s="198"/>
      <c r="FX288" s="198"/>
      <c r="FY288" s="198"/>
      <c r="FZ288" s="198"/>
      <c r="GA288" s="198"/>
      <c r="GB288" s="198"/>
      <c r="GC288" s="198"/>
      <c r="GD288" s="198"/>
      <c r="GE288" s="198"/>
      <c r="GF288" s="198"/>
      <c r="GG288" s="198"/>
      <c r="GH288" s="198"/>
      <c r="GI288" s="198"/>
      <c r="GJ288" s="198"/>
      <c r="GK288" s="198"/>
      <c r="GL288" s="198"/>
      <c r="GM288" s="198"/>
      <c r="GN288" s="198"/>
      <c r="GO288" s="198"/>
      <c r="GP288" s="198"/>
      <c r="GQ288" s="198"/>
      <c r="GR288" s="198"/>
      <c r="GS288" s="198"/>
      <c r="GT288" s="198"/>
      <c r="GU288" s="198"/>
      <c r="GV288" s="198"/>
      <c r="GW288" s="198"/>
      <c r="GX288" s="198"/>
      <c r="GY288" s="198"/>
      <c r="GZ288" s="198"/>
      <c r="HA288" s="198"/>
      <c r="HB288" s="198"/>
      <c r="HC288" s="198"/>
      <c r="HD288" s="198"/>
      <c r="HE288" s="198"/>
      <c r="HF288" s="198"/>
      <c r="HG288" s="198"/>
      <c r="HH288" s="198"/>
      <c r="HI288" s="198"/>
      <c r="HJ288" s="198"/>
      <c r="HK288" s="198"/>
      <c r="HL288" s="198"/>
      <c r="HM288" s="198"/>
      <c r="HN288" s="198"/>
    </row>
    <row r="289" s="197" customFormat="1" spans="1:222">
      <c r="A289" s="210"/>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98"/>
      <c r="BU289" s="198"/>
      <c r="BV289" s="198"/>
      <c r="BW289" s="198"/>
      <c r="BX289" s="198"/>
      <c r="BY289" s="198"/>
      <c r="BZ289" s="198"/>
      <c r="CA289" s="198"/>
      <c r="CB289" s="198"/>
      <c r="CC289" s="198"/>
      <c r="CD289" s="198"/>
      <c r="CE289" s="198"/>
      <c r="CF289" s="198"/>
      <c r="CG289" s="198"/>
      <c r="CH289" s="198"/>
      <c r="CI289" s="198"/>
      <c r="CJ289" s="198"/>
      <c r="CK289" s="198"/>
      <c r="CL289" s="198"/>
      <c r="CM289" s="198"/>
      <c r="CN289" s="198"/>
      <c r="CO289" s="198"/>
      <c r="CP289" s="198"/>
      <c r="CQ289" s="198"/>
      <c r="CR289" s="198"/>
      <c r="CS289" s="198"/>
      <c r="CT289" s="198"/>
      <c r="CU289" s="198"/>
      <c r="CV289" s="198"/>
      <c r="CW289" s="198"/>
      <c r="CX289" s="198"/>
      <c r="CY289" s="198"/>
      <c r="CZ289" s="198"/>
      <c r="DA289" s="198"/>
      <c r="DB289" s="198"/>
      <c r="DC289" s="198"/>
      <c r="DD289" s="198"/>
      <c r="DE289" s="198"/>
      <c r="DF289" s="198"/>
      <c r="DG289" s="198"/>
      <c r="DH289" s="198"/>
      <c r="DI289" s="198"/>
      <c r="DJ289" s="198"/>
      <c r="DK289" s="198"/>
      <c r="DL289" s="198"/>
      <c r="DM289" s="198"/>
      <c r="DN289" s="198"/>
      <c r="DO289" s="198"/>
      <c r="DP289" s="198"/>
      <c r="DQ289" s="198"/>
      <c r="DR289" s="198"/>
      <c r="DS289" s="198"/>
      <c r="DT289" s="198"/>
      <c r="DU289" s="198"/>
      <c r="DV289" s="198"/>
      <c r="DW289" s="198"/>
      <c r="DX289" s="198"/>
      <c r="DY289" s="198"/>
      <c r="DZ289" s="198"/>
      <c r="EA289" s="198"/>
      <c r="EB289" s="198"/>
      <c r="EC289" s="198"/>
      <c r="ED289" s="198"/>
      <c r="EE289" s="198"/>
      <c r="EF289" s="198"/>
      <c r="EG289" s="198"/>
      <c r="EH289" s="198"/>
      <c r="EI289" s="198"/>
      <c r="EJ289" s="198"/>
      <c r="EK289" s="198"/>
      <c r="EL289" s="198"/>
      <c r="EM289" s="198"/>
      <c r="EN289" s="198"/>
      <c r="EO289" s="198"/>
      <c r="EP289" s="198"/>
      <c r="EQ289" s="198"/>
      <c r="ER289" s="198"/>
      <c r="ES289" s="198"/>
      <c r="ET289" s="198"/>
      <c r="EU289" s="198"/>
      <c r="EV289" s="198"/>
      <c r="EW289" s="198"/>
      <c r="EX289" s="198"/>
      <c r="EY289" s="198"/>
      <c r="EZ289" s="198"/>
      <c r="FA289" s="198"/>
      <c r="FB289" s="198"/>
      <c r="FC289" s="198"/>
      <c r="FD289" s="198"/>
      <c r="FE289" s="198"/>
      <c r="FF289" s="198"/>
      <c r="FG289" s="198"/>
      <c r="FH289" s="198"/>
      <c r="FI289" s="198"/>
      <c r="FJ289" s="198"/>
      <c r="FK289" s="198"/>
      <c r="FL289" s="198"/>
      <c r="FM289" s="198"/>
      <c r="FN289" s="198"/>
      <c r="FO289" s="198"/>
      <c r="FP289" s="198"/>
      <c r="FQ289" s="198"/>
      <c r="FR289" s="198"/>
      <c r="FS289" s="198"/>
      <c r="FT289" s="198"/>
      <c r="FU289" s="198"/>
      <c r="FV289" s="198"/>
      <c r="FW289" s="198"/>
      <c r="FX289" s="198"/>
      <c r="FY289" s="198"/>
      <c r="FZ289" s="198"/>
      <c r="GA289" s="198"/>
      <c r="GB289" s="198"/>
      <c r="GC289" s="198"/>
      <c r="GD289" s="198"/>
      <c r="GE289" s="198"/>
      <c r="GF289" s="198"/>
      <c r="GG289" s="198"/>
      <c r="GH289" s="198"/>
      <c r="GI289" s="198"/>
      <c r="GJ289" s="198"/>
      <c r="GK289" s="198"/>
      <c r="GL289" s="198"/>
      <c r="GM289" s="198"/>
      <c r="GN289" s="198"/>
      <c r="GO289" s="198"/>
      <c r="GP289" s="198"/>
      <c r="GQ289" s="198"/>
      <c r="GR289" s="198"/>
      <c r="GS289" s="198"/>
      <c r="GT289" s="198"/>
      <c r="GU289" s="198"/>
      <c r="GV289" s="198"/>
      <c r="GW289" s="198"/>
      <c r="GX289" s="198"/>
      <c r="GY289" s="198"/>
      <c r="GZ289" s="198"/>
      <c r="HA289" s="198"/>
      <c r="HB289" s="198"/>
      <c r="HC289" s="198"/>
      <c r="HD289" s="198"/>
      <c r="HE289" s="198"/>
      <c r="HF289" s="198"/>
      <c r="HG289" s="198"/>
      <c r="HH289" s="198"/>
      <c r="HI289" s="198"/>
      <c r="HJ289" s="198"/>
      <c r="HK289" s="198"/>
      <c r="HL289" s="198"/>
      <c r="HM289" s="198"/>
      <c r="HN289" s="198"/>
    </row>
    <row r="290" s="197" customFormat="1" spans="1:222">
      <c r="A290" s="210"/>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98"/>
      <c r="BU290" s="198"/>
      <c r="BV290" s="198"/>
      <c r="BW290" s="198"/>
      <c r="BX290" s="198"/>
      <c r="BY290" s="198"/>
      <c r="BZ290" s="198"/>
      <c r="CA290" s="198"/>
      <c r="CB290" s="198"/>
      <c r="CC290" s="198"/>
      <c r="CD290" s="198"/>
      <c r="CE290" s="198"/>
      <c r="CF290" s="198"/>
      <c r="CG290" s="198"/>
      <c r="CH290" s="198"/>
      <c r="CI290" s="198"/>
      <c r="CJ290" s="198"/>
      <c r="CK290" s="198"/>
      <c r="CL290" s="198"/>
      <c r="CM290" s="198"/>
      <c r="CN290" s="198"/>
      <c r="CO290" s="198"/>
      <c r="CP290" s="198"/>
      <c r="CQ290" s="198"/>
      <c r="CR290" s="198"/>
      <c r="CS290" s="198"/>
      <c r="CT290" s="198"/>
      <c r="CU290" s="198"/>
      <c r="CV290" s="198"/>
      <c r="CW290" s="198"/>
      <c r="CX290" s="198"/>
      <c r="CY290" s="198"/>
      <c r="CZ290" s="198"/>
      <c r="DA290" s="198"/>
      <c r="DB290" s="198"/>
      <c r="DC290" s="198"/>
      <c r="DD290" s="198"/>
      <c r="DE290" s="198"/>
      <c r="DF290" s="198"/>
      <c r="DG290" s="198"/>
      <c r="DH290" s="198"/>
      <c r="DI290" s="198"/>
      <c r="DJ290" s="198"/>
      <c r="DK290" s="198"/>
      <c r="DL290" s="198"/>
      <c r="DM290" s="198"/>
      <c r="DN290" s="198"/>
      <c r="DO290" s="198"/>
      <c r="DP290" s="198"/>
      <c r="DQ290" s="198"/>
      <c r="DR290" s="198"/>
      <c r="DS290" s="198"/>
      <c r="DT290" s="198"/>
      <c r="DU290" s="198"/>
      <c r="DV290" s="198"/>
      <c r="DW290" s="198"/>
      <c r="DX290" s="198"/>
      <c r="DY290" s="198"/>
      <c r="DZ290" s="198"/>
      <c r="EA290" s="198"/>
      <c r="EB290" s="198"/>
      <c r="EC290" s="198"/>
      <c r="ED290" s="198"/>
      <c r="EE290" s="198"/>
      <c r="EF290" s="198"/>
      <c r="EG290" s="198"/>
      <c r="EH290" s="198"/>
      <c r="EI290" s="198"/>
      <c r="EJ290" s="198"/>
      <c r="EK290" s="198"/>
      <c r="EL290" s="198"/>
      <c r="EM290" s="198"/>
      <c r="EN290" s="198"/>
      <c r="EO290" s="198"/>
      <c r="EP290" s="198"/>
      <c r="EQ290" s="198"/>
      <c r="ER290" s="198"/>
      <c r="ES290" s="198"/>
      <c r="ET290" s="198"/>
      <c r="EU290" s="198"/>
      <c r="EV290" s="198"/>
      <c r="EW290" s="198"/>
      <c r="EX290" s="198"/>
      <c r="EY290" s="198"/>
      <c r="EZ290" s="198"/>
      <c r="FA290" s="198"/>
      <c r="FB290" s="198"/>
      <c r="FC290" s="198"/>
      <c r="FD290" s="198"/>
      <c r="FE290" s="198"/>
      <c r="FF290" s="198"/>
      <c r="FG290" s="198"/>
      <c r="FH290" s="198"/>
      <c r="FI290" s="198"/>
      <c r="FJ290" s="198"/>
      <c r="FK290" s="198"/>
      <c r="FL290" s="198"/>
      <c r="FM290" s="198"/>
      <c r="FN290" s="198"/>
      <c r="FO290" s="198"/>
      <c r="FP290" s="198"/>
      <c r="FQ290" s="198"/>
      <c r="FR290" s="198"/>
      <c r="FS290" s="198"/>
      <c r="FT290" s="198"/>
      <c r="FU290" s="198"/>
      <c r="FV290" s="198"/>
      <c r="FW290" s="198"/>
      <c r="FX290" s="198"/>
      <c r="FY290" s="198"/>
      <c r="FZ290" s="198"/>
      <c r="GA290" s="198"/>
      <c r="GB290" s="198"/>
      <c r="GC290" s="198"/>
      <c r="GD290" s="198"/>
      <c r="GE290" s="198"/>
      <c r="GF290" s="198"/>
      <c r="GG290" s="198"/>
      <c r="GH290" s="198"/>
      <c r="GI290" s="198"/>
      <c r="GJ290" s="198"/>
      <c r="GK290" s="198"/>
      <c r="GL290" s="198"/>
      <c r="GM290" s="198"/>
      <c r="GN290" s="198"/>
      <c r="GO290" s="198"/>
      <c r="GP290" s="198"/>
      <c r="GQ290" s="198"/>
      <c r="GR290" s="198"/>
      <c r="GS290" s="198"/>
      <c r="GT290" s="198"/>
      <c r="GU290" s="198"/>
      <c r="GV290" s="198"/>
      <c r="GW290" s="198"/>
      <c r="GX290" s="198"/>
      <c r="GY290" s="198"/>
      <c r="GZ290" s="198"/>
      <c r="HA290" s="198"/>
      <c r="HB290" s="198"/>
      <c r="HC290" s="198"/>
      <c r="HD290" s="198"/>
      <c r="HE290" s="198"/>
      <c r="HF290" s="198"/>
      <c r="HG290" s="198"/>
      <c r="HH290" s="198"/>
      <c r="HI290" s="198"/>
      <c r="HJ290" s="198"/>
      <c r="HK290" s="198"/>
      <c r="HL290" s="198"/>
      <c r="HM290" s="198"/>
      <c r="HN290" s="198"/>
    </row>
    <row r="291" s="197" customFormat="1" spans="1:222">
      <c r="A291" s="210"/>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98"/>
      <c r="BU291" s="198"/>
      <c r="BV291" s="198"/>
      <c r="BW291" s="198"/>
      <c r="BX291" s="198"/>
      <c r="BY291" s="198"/>
      <c r="BZ291" s="198"/>
      <c r="CA291" s="198"/>
      <c r="CB291" s="198"/>
      <c r="CC291" s="198"/>
      <c r="CD291" s="198"/>
      <c r="CE291" s="198"/>
      <c r="CF291" s="198"/>
      <c r="CG291" s="198"/>
      <c r="CH291" s="198"/>
      <c r="CI291" s="198"/>
      <c r="CJ291" s="198"/>
      <c r="CK291" s="198"/>
      <c r="CL291" s="198"/>
      <c r="CM291" s="198"/>
      <c r="CN291" s="198"/>
      <c r="CO291" s="198"/>
      <c r="CP291" s="198"/>
      <c r="CQ291" s="198"/>
      <c r="CR291" s="198"/>
      <c r="CS291" s="198"/>
      <c r="CT291" s="198"/>
      <c r="CU291" s="198"/>
      <c r="CV291" s="198"/>
      <c r="CW291" s="198"/>
      <c r="CX291" s="198"/>
      <c r="CY291" s="198"/>
      <c r="CZ291" s="198"/>
      <c r="DA291" s="198"/>
      <c r="DB291" s="198"/>
      <c r="DC291" s="198"/>
      <c r="DD291" s="198"/>
      <c r="DE291" s="198"/>
      <c r="DF291" s="198"/>
      <c r="DG291" s="198"/>
      <c r="DH291" s="198"/>
      <c r="DI291" s="198"/>
      <c r="DJ291" s="198"/>
      <c r="DK291" s="198"/>
      <c r="DL291" s="198"/>
      <c r="DM291" s="198"/>
      <c r="DN291" s="198"/>
      <c r="DO291" s="198"/>
      <c r="DP291" s="198"/>
      <c r="DQ291" s="198"/>
      <c r="DR291" s="198"/>
      <c r="DS291" s="198"/>
      <c r="DT291" s="198"/>
      <c r="DU291" s="198"/>
      <c r="DV291" s="198"/>
      <c r="DW291" s="198"/>
      <c r="DX291" s="198"/>
      <c r="DY291" s="198"/>
      <c r="DZ291" s="198"/>
      <c r="EA291" s="198"/>
      <c r="EB291" s="198"/>
      <c r="EC291" s="198"/>
      <c r="ED291" s="198"/>
      <c r="EE291" s="198"/>
      <c r="EF291" s="198"/>
      <c r="EG291" s="198"/>
      <c r="EH291" s="198"/>
      <c r="EI291" s="198"/>
      <c r="EJ291" s="198"/>
      <c r="EK291" s="198"/>
      <c r="EL291" s="198"/>
      <c r="EM291" s="198"/>
      <c r="EN291" s="198"/>
      <c r="EO291" s="198"/>
      <c r="EP291" s="198"/>
      <c r="EQ291" s="198"/>
      <c r="ER291" s="198"/>
      <c r="ES291" s="198"/>
      <c r="ET291" s="198"/>
      <c r="EU291" s="198"/>
      <c r="EV291" s="198"/>
      <c r="EW291" s="198"/>
      <c r="EX291" s="198"/>
      <c r="EY291" s="198"/>
      <c r="EZ291" s="198"/>
      <c r="FA291" s="198"/>
      <c r="FB291" s="198"/>
      <c r="FC291" s="198"/>
      <c r="FD291" s="198"/>
      <c r="FE291" s="198"/>
      <c r="FF291" s="198"/>
      <c r="FG291" s="198"/>
      <c r="FH291" s="198"/>
      <c r="FI291" s="198"/>
      <c r="FJ291" s="198"/>
      <c r="FK291" s="198"/>
      <c r="FL291" s="198"/>
      <c r="FM291" s="198"/>
      <c r="FN291" s="198"/>
      <c r="FO291" s="198"/>
      <c r="FP291" s="198"/>
      <c r="FQ291" s="198"/>
      <c r="FR291" s="198"/>
      <c r="FS291" s="198"/>
      <c r="FT291" s="198"/>
      <c r="FU291" s="198"/>
      <c r="FV291" s="198"/>
      <c r="FW291" s="198"/>
      <c r="FX291" s="198"/>
      <c r="FY291" s="198"/>
      <c r="FZ291" s="198"/>
      <c r="GA291" s="198"/>
      <c r="GB291" s="198"/>
      <c r="GC291" s="198"/>
      <c r="GD291" s="198"/>
      <c r="GE291" s="198"/>
      <c r="GF291" s="198"/>
      <c r="GG291" s="198"/>
      <c r="GH291" s="198"/>
      <c r="GI291" s="198"/>
      <c r="GJ291" s="198"/>
      <c r="GK291" s="198"/>
      <c r="GL291" s="198"/>
      <c r="GM291" s="198"/>
      <c r="GN291" s="198"/>
      <c r="GO291" s="198"/>
      <c r="GP291" s="198"/>
      <c r="GQ291" s="198"/>
      <c r="GR291" s="198"/>
      <c r="GS291" s="198"/>
      <c r="GT291" s="198"/>
      <c r="GU291" s="198"/>
      <c r="GV291" s="198"/>
      <c r="GW291" s="198"/>
      <c r="GX291" s="198"/>
      <c r="GY291" s="198"/>
      <c r="GZ291" s="198"/>
      <c r="HA291" s="198"/>
      <c r="HB291" s="198"/>
      <c r="HC291" s="198"/>
      <c r="HD291" s="198"/>
      <c r="HE291" s="198"/>
      <c r="HF291" s="198"/>
      <c r="HG291" s="198"/>
      <c r="HH291" s="198"/>
      <c r="HI291" s="198"/>
      <c r="HJ291" s="198"/>
      <c r="HK291" s="198"/>
      <c r="HL291" s="198"/>
      <c r="HM291" s="198"/>
      <c r="HN291" s="198"/>
    </row>
    <row r="292" s="197" customFormat="1" spans="1:222">
      <c r="A292" s="210"/>
      <c r="AE292" s="198"/>
      <c r="AF292" s="198"/>
      <c r="AG292" s="198"/>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98"/>
      <c r="BU292" s="198"/>
      <c r="BV292" s="198"/>
      <c r="BW292" s="198"/>
      <c r="BX292" s="198"/>
      <c r="BY292" s="198"/>
      <c r="BZ292" s="198"/>
      <c r="CA292" s="198"/>
      <c r="CB292" s="198"/>
      <c r="CC292" s="198"/>
      <c r="CD292" s="198"/>
      <c r="CE292" s="198"/>
      <c r="CF292" s="198"/>
      <c r="CG292" s="198"/>
      <c r="CH292" s="198"/>
      <c r="CI292" s="198"/>
      <c r="CJ292" s="198"/>
      <c r="CK292" s="198"/>
      <c r="CL292" s="198"/>
      <c r="CM292" s="198"/>
      <c r="CN292" s="198"/>
      <c r="CO292" s="198"/>
      <c r="CP292" s="198"/>
      <c r="CQ292" s="198"/>
      <c r="CR292" s="198"/>
      <c r="CS292" s="198"/>
      <c r="CT292" s="198"/>
      <c r="CU292" s="198"/>
      <c r="CV292" s="198"/>
      <c r="CW292" s="198"/>
      <c r="CX292" s="198"/>
      <c r="CY292" s="198"/>
      <c r="CZ292" s="198"/>
      <c r="DA292" s="198"/>
      <c r="DB292" s="198"/>
      <c r="DC292" s="198"/>
      <c r="DD292" s="198"/>
      <c r="DE292" s="198"/>
      <c r="DF292" s="198"/>
      <c r="DG292" s="198"/>
      <c r="DH292" s="198"/>
      <c r="DI292" s="198"/>
      <c r="DJ292" s="198"/>
      <c r="DK292" s="198"/>
      <c r="DL292" s="198"/>
      <c r="DM292" s="198"/>
      <c r="DN292" s="198"/>
      <c r="DO292" s="198"/>
      <c r="DP292" s="198"/>
      <c r="DQ292" s="198"/>
      <c r="DR292" s="198"/>
      <c r="DS292" s="198"/>
      <c r="DT292" s="198"/>
      <c r="DU292" s="198"/>
      <c r="DV292" s="198"/>
      <c r="DW292" s="198"/>
      <c r="DX292" s="198"/>
      <c r="DY292" s="198"/>
      <c r="DZ292" s="198"/>
      <c r="EA292" s="198"/>
      <c r="EB292" s="198"/>
      <c r="EC292" s="198"/>
      <c r="ED292" s="198"/>
      <c r="EE292" s="198"/>
      <c r="EF292" s="198"/>
      <c r="EG292" s="198"/>
      <c r="EH292" s="198"/>
      <c r="EI292" s="198"/>
      <c r="EJ292" s="198"/>
      <c r="EK292" s="198"/>
      <c r="EL292" s="198"/>
      <c r="EM292" s="198"/>
      <c r="EN292" s="198"/>
      <c r="EO292" s="198"/>
      <c r="EP292" s="198"/>
      <c r="EQ292" s="198"/>
      <c r="ER292" s="198"/>
      <c r="ES292" s="198"/>
      <c r="ET292" s="198"/>
      <c r="EU292" s="198"/>
      <c r="EV292" s="198"/>
      <c r="EW292" s="198"/>
      <c r="EX292" s="198"/>
      <c r="EY292" s="198"/>
      <c r="EZ292" s="198"/>
      <c r="FA292" s="198"/>
      <c r="FB292" s="198"/>
      <c r="FC292" s="198"/>
      <c r="FD292" s="198"/>
      <c r="FE292" s="198"/>
      <c r="FF292" s="198"/>
      <c r="FG292" s="198"/>
      <c r="FH292" s="198"/>
      <c r="FI292" s="198"/>
      <c r="FJ292" s="198"/>
      <c r="FK292" s="198"/>
      <c r="FL292" s="198"/>
      <c r="FM292" s="198"/>
      <c r="FN292" s="198"/>
      <c r="FO292" s="198"/>
      <c r="FP292" s="198"/>
      <c r="FQ292" s="198"/>
      <c r="FR292" s="198"/>
      <c r="FS292" s="198"/>
      <c r="FT292" s="198"/>
      <c r="FU292" s="198"/>
      <c r="FV292" s="198"/>
      <c r="FW292" s="198"/>
      <c r="FX292" s="198"/>
      <c r="FY292" s="198"/>
      <c r="FZ292" s="198"/>
      <c r="GA292" s="198"/>
      <c r="GB292" s="198"/>
      <c r="GC292" s="198"/>
      <c r="GD292" s="198"/>
      <c r="GE292" s="198"/>
      <c r="GF292" s="198"/>
      <c r="GG292" s="198"/>
      <c r="GH292" s="198"/>
      <c r="GI292" s="198"/>
      <c r="GJ292" s="198"/>
      <c r="GK292" s="198"/>
      <c r="GL292" s="198"/>
      <c r="GM292" s="198"/>
      <c r="GN292" s="198"/>
      <c r="GO292" s="198"/>
      <c r="GP292" s="198"/>
      <c r="GQ292" s="198"/>
      <c r="GR292" s="198"/>
      <c r="GS292" s="198"/>
      <c r="GT292" s="198"/>
      <c r="GU292" s="198"/>
      <c r="GV292" s="198"/>
      <c r="GW292" s="198"/>
      <c r="GX292" s="198"/>
      <c r="GY292" s="198"/>
      <c r="GZ292" s="198"/>
      <c r="HA292" s="198"/>
      <c r="HB292" s="198"/>
      <c r="HC292" s="198"/>
      <c r="HD292" s="198"/>
      <c r="HE292" s="198"/>
      <c r="HF292" s="198"/>
      <c r="HG292" s="198"/>
      <c r="HH292" s="198"/>
      <c r="HI292" s="198"/>
      <c r="HJ292" s="198"/>
      <c r="HK292" s="198"/>
      <c r="HL292" s="198"/>
      <c r="HM292" s="198"/>
      <c r="HN292" s="198"/>
    </row>
    <row r="293" s="197" customFormat="1" spans="1:222">
      <c r="A293" s="210"/>
      <c r="AE293" s="198"/>
      <c r="AF293" s="198"/>
      <c r="AG293" s="198"/>
      <c r="AH293" s="198"/>
      <c r="AI293" s="198"/>
      <c r="AJ293" s="198"/>
      <c r="AK293" s="198"/>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98"/>
      <c r="BU293" s="198"/>
      <c r="BV293" s="198"/>
      <c r="BW293" s="198"/>
      <c r="BX293" s="198"/>
      <c r="BY293" s="198"/>
      <c r="BZ293" s="198"/>
      <c r="CA293" s="198"/>
      <c r="CB293" s="198"/>
      <c r="CC293" s="198"/>
      <c r="CD293" s="198"/>
      <c r="CE293" s="198"/>
      <c r="CF293" s="198"/>
      <c r="CG293" s="198"/>
      <c r="CH293" s="198"/>
      <c r="CI293" s="198"/>
      <c r="CJ293" s="198"/>
      <c r="CK293" s="198"/>
      <c r="CL293" s="198"/>
      <c r="CM293" s="198"/>
      <c r="CN293" s="198"/>
      <c r="CO293" s="198"/>
      <c r="CP293" s="198"/>
      <c r="CQ293" s="198"/>
      <c r="CR293" s="198"/>
      <c r="CS293" s="198"/>
      <c r="CT293" s="198"/>
      <c r="CU293" s="198"/>
      <c r="CV293" s="198"/>
      <c r="CW293" s="198"/>
      <c r="CX293" s="198"/>
      <c r="CY293" s="198"/>
      <c r="CZ293" s="198"/>
      <c r="DA293" s="198"/>
      <c r="DB293" s="198"/>
      <c r="DC293" s="198"/>
      <c r="DD293" s="198"/>
      <c r="DE293" s="198"/>
      <c r="DF293" s="198"/>
      <c r="DG293" s="198"/>
      <c r="DH293" s="198"/>
      <c r="DI293" s="198"/>
      <c r="DJ293" s="198"/>
      <c r="DK293" s="198"/>
      <c r="DL293" s="198"/>
      <c r="DM293" s="198"/>
      <c r="DN293" s="198"/>
      <c r="DO293" s="198"/>
      <c r="DP293" s="198"/>
      <c r="DQ293" s="198"/>
      <c r="DR293" s="198"/>
      <c r="DS293" s="198"/>
      <c r="DT293" s="198"/>
      <c r="DU293" s="198"/>
      <c r="DV293" s="198"/>
      <c r="DW293" s="198"/>
      <c r="DX293" s="198"/>
      <c r="DY293" s="198"/>
      <c r="DZ293" s="198"/>
      <c r="EA293" s="198"/>
      <c r="EB293" s="198"/>
      <c r="EC293" s="198"/>
      <c r="ED293" s="198"/>
      <c r="EE293" s="198"/>
      <c r="EF293" s="198"/>
      <c r="EG293" s="198"/>
      <c r="EH293" s="198"/>
      <c r="EI293" s="198"/>
      <c r="EJ293" s="198"/>
      <c r="EK293" s="198"/>
      <c r="EL293" s="198"/>
      <c r="EM293" s="198"/>
      <c r="EN293" s="198"/>
      <c r="EO293" s="198"/>
      <c r="EP293" s="198"/>
      <c r="EQ293" s="198"/>
      <c r="ER293" s="198"/>
      <c r="ES293" s="198"/>
      <c r="ET293" s="198"/>
      <c r="EU293" s="198"/>
      <c r="EV293" s="198"/>
      <c r="EW293" s="198"/>
      <c r="EX293" s="198"/>
      <c r="EY293" s="198"/>
      <c r="EZ293" s="198"/>
      <c r="FA293" s="198"/>
      <c r="FB293" s="198"/>
      <c r="FC293" s="198"/>
      <c r="FD293" s="198"/>
      <c r="FE293" s="198"/>
      <c r="FF293" s="198"/>
      <c r="FG293" s="198"/>
      <c r="FH293" s="198"/>
      <c r="FI293" s="198"/>
      <c r="FJ293" s="198"/>
      <c r="FK293" s="198"/>
      <c r="FL293" s="198"/>
      <c r="FM293" s="198"/>
      <c r="FN293" s="198"/>
      <c r="FO293" s="198"/>
      <c r="FP293" s="198"/>
      <c r="FQ293" s="198"/>
      <c r="FR293" s="198"/>
      <c r="FS293" s="198"/>
      <c r="FT293" s="198"/>
      <c r="FU293" s="198"/>
      <c r="FV293" s="198"/>
      <c r="FW293" s="198"/>
      <c r="FX293" s="198"/>
      <c r="FY293" s="198"/>
      <c r="FZ293" s="198"/>
      <c r="GA293" s="198"/>
      <c r="GB293" s="198"/>
      <c r="GC293" s="198"/>
      <c r="GD293" s="198"/>
      <c r="GE293" s="198"/>
      <c r="GF293" s="198"/>
      <c r="GG293" s="198"/>
      <c r="GH293" s="198"/>
      <c r="GI293" s="198"/>
      <c r="GJ293" s="198"/>
      <c r="GK293" s="198"/>
      <c r="GL293" s="198"/>
      <c r="GM293" s="198"/>
      <c r="GN293" s="198"/>
      <c r="GO293" s="198"/>
      <c r="GP293" s="198"/>
      <c r="GQ293" s="198"/>
      <c r="GR293" s="198"/>
      <c r="GS293" s="198"/>
      <c r="GT293" s="198"/>
      <c r="GU293" s="198"/>
      <c r="GV293" s="198"/>
      <c r="GW293" s="198"/>
      <c r="GX293" s="198"/>
      <c r="GY293" s="198"/>
      <c r="GZ293" s="198"/>
      <c r="HA293" s="198"/>
      <c r="HB293" s="198"/>
      <c r="HC293" s="198"/>
      <c r="HD293" s="198"/>
      <c r="HE293" s="198"/>
      <c r="HF293" s="198"/>
      <c r="HG293" s="198"/>
      <c r="HH293" s="198"/>
      <c r="HI293" s="198"/>
      <c r="HJ293" s="198"/>
      <c r="HK293" s="198"/>
      <c r="HL293" s="198"/>
      <c r="HM293" s="198"/>
      <c r="HN293" s="198"/>
    </row>
    <row r="294" s="197" customFormat="1" spans="1:222">
      <c r="A294" s="210"/>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98"/>
      <c r="BU294" s="198"/>
      <c r="BV294" s="198"/>
      <c r="BW294" s="198"/>
      <c r="BX294" s="198"/>
      <c r="BY294" s="198"/>
      <c r="BZ294" s="198"/>
      <c r="CA294" s="198"/>
      <c r="CB294" s="198"/>
      <c r="CC294" s="198"/>
      <c r="CD294" s="198"/>
      <c r="CE294" s="198"/>
      <c r="CF294" s="198"/>
      <c r="CG294" s="198"/>
      <c r="CH294" s="198"/>
      <c r="CI294" s="198"/>
      <c r="CJ294" s="198"/>
      <c r="CK294" s="198"/>
      <c r="CL294" s="198"/>
      <c r="CM294" s="198"/>
      <c r="CN294" s="198"/>
      <c r="CO294" s="198"/>
      <c r="CP294" s="198"/>
      <c r="CQ294" s="198"/>
      <c r="CR294" s="198"/>
      <c r="CS294" s="198"/>
      <c r="CT294" s="198"/>
      <c r="CU294" s="198"/>
      <c r="CV294" s="198"/>
      <c r="CW294" s="198"/>
      <c r="CX294" s="198"/>
      <c r="CY294" s="198"/>
      <c r="CZ294" s="198"/>
      <c r="DA294" s="198"/>
      <c r="DB294" s="198"/>
      <c r="DC294" s="198"/>
      <c r="DD294" s="198"/>
      <c r="DE294" s="198"/>
      <c r="DF294" s="198"/>
      <c r="DG294" s="198"/>
      <c r="DH294" s="198"/>
      <c r="DI294" s="198"/>
      <c r="DJ294" s="198"/>
      <c r="DK294" s="198"/>
      <c r="DL294" s="198"/>
      <c r="DM294" s="198"/>
      <c r="DN294" s="198"/>
      <c r="DO294" s="198"/>
      <c r="DP294" s="198"/>
      <c r="DQ294" s="198"/>
      <c r="DR294" s="198"/>
      <c r="DS294" s="198"/>
      <c r="DT294" s="198"/>
      <c r="DU294" s="198"/>
      <c r="DV294" s="198"/>
      <c r="DW294" s="198"/>
      <c r="DX294" s="198"/>
      <c r="DY294" s="198"/>
      <c r="DZ294" s="198"/>
      <c r="EA294" s="198"/>
      <c r="EB294" s="198"/>
      <c r="EC294" s="198"/>
      <c r="ED294" s="198"/>
      <c r="EE294" s="198"/>
      <c r="EF294" s="198"/>
      <c r="EG294" s="198"/>
      <c r="EH294" s="198"/>
      <c r="EI294" s="198"/>
      <c r="EJ294" s="198"/>
      <c r="EK294" s="198"/>
      <c r="EL294" s="198"/>
      <c r="EM294" s="198"/>
      <c r="EN294" s="198"/>
      <c r="EO294" s="198"/>
      <c r="EP294" s="198"/>
      <c r="EQ294" s="198"/>
      <c r="ER294" s="198"/>
      <c r="ES294" s="198"/>
      <c r="ET294" s="198"/>
      <c r="EU294" s="198"/>
      <c r="EV294" s="198"/>
      <c r="EW294" s="198"/>
      <c r="EX294" s="198"/>
      <c r="EY294" s="198"/>
      <c r="EZ294" s="198"/>
      <c r="FA294" s="198"/>
      <c r="FB294" s="198"/>
      <c r="FC294" s="198"/>
      <c r="FD294" s="198"/>
      <c r="FE294" s="198"/>
      <c r="FF294" s="198"/>
      <c r="FG294" s="198"/>
      <c r="FH294" s="198"/>
      <c r="FI294" s="198"/>
      <c r="FJ294" s="198"/>
      <c r="FK294" s="198"/>
      <c r="FL294" s="198"/>
      <c r="FM294" s="198"/>
      <c r="FN294" s="198"/>
      <c r="FO294" s="198"/>
      <c r="FP294" s="198"/>
      <c r="FQ294" s="198"/>
      <c r="FR294" s="198"/>
      <c r="FS294" s="198"/>
      <c r="FT294" s="198"/>
      <c r="FU294" s="198"/>
      <c r="FV294" s="198"/>
      <c r="FW294" s="198"/>
      <c r="FX294" s="198"/>
      <c r="FY294" s="198"/>
      <c r="FZ294" s="198"/>
      <c r="GA294" s="198"/>
      <c r="GB294" s="198"/>
      <c r="GC294" s="198"/>
      <c r="GD294" s="198"/>
      <c r="GE294" s="198"/>
      <c r="GF294" s="198"/>
      <c r="GG294" s="198"/>
      <c r="GH294" s="198"/>
      <c r="GI294" s="198"/>
      <c r="GJ294" s="198"/>
      <c r="GK294" s="198"/>
      <c r="GL294" s="198"/>
      <c r="GM294" s="198"/>
      <c r="GN294" s="198"/>
      <c r="GO294" s="198"/>
      <c r="GP294" s="198"/>
      <c r="GQ294" s="198"/>
      <c r="GR294" s="198"/>
      <c r="GS294" s="198"/>
      <c r="GT294" s="198"/>
      <c r="GU294" s="198"/>
      <c r="GV294" s="198"/>
      <c r="GW294" s="198"/>
      <c r="GX294" s="198"/>
      <c r="GY294" s="198"/>
      <c r="GZ294" s="198"/>
      <c r="HA294" s="198"/>
      <c r="HB294" s="198"/>
      <c r="HC294" s="198"/>
      <c r="HD294" s="198"/>
      <c r="HE294" s="198"/>
      <c r="HF294" s="198"/>
      <c r="HG294" s="198"/>
      <c r="HH294" s="198"/>
      <c r="HI294" s="198"/>
      <c r="HJ294" s="198"/>
      <c r="HK294" s="198"/>
      <c r="HL294" s="198"/>
      <c r="HM294" s="198"/>
      <c r="HN294" s="198"/>
    </row>
    <row r="295" s="197" customFormat="1" spans="1:222">
      <c r="A295" s="210"/>
      <c r="AE295" s="198"/>
      <c r="AF295" s="198"/>
      <c r="AG295" s="198"/>
      <c r="AH295" s="198"/>
      <c r="AI295" s="198"/>
      <c r="AJ295" s="198"/>
      <c r="AK295" s="198"/>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98"/>
      <c r="BU295" s="198"/>
      <c r="BV295" s="198"/>
      <c r="BW295" s="198"/>
      <c r="BX295" s="198"/>
      <c r="BY295" s="198"/>
      <c r="BZ295" s="198"/>
      <c r="CA295" s="198"/>
      <c r="CB295" s="198"/>
      <c r="CC295" s="198"/>
      <c r="CD295" s="198"/>
      <c r="CE295" s="198"/>
      <c r="CF295" s="198"/>
      <c r="CG295" s="198"/>
      <c r="CH295" s="198"/>
      <c r="CI295" s="198"/>
      <c r="CJ295" s="198"/>
      <c r="CK295" s="198"/>
      <c r="CL295" s="198"/>
      <c r="CM295" s="198"/>
      <c r="CN295" s="198"/>
      <c r="CO295" s="198"/>
      <c r="CP295" s="198"/>
      <c r="CQ295" s="198"/>
      <c r="CR295" s="198"/>
      <c r="CS295" s="198"/>
      <c r="CT295" s="198"/>
      <c r="CU295" s="198"/>
      <c r="CV295" s="198"/>
      <c r="CW295" s="198"/>
      <c r="CX295" s="198"/>
      <c r="CY295" s="198"/>
      <c r="CZ295" s="198"/>
      <c r="DA295" s="198"/>
      <c r="DB295" s="198"/>
      <c r="DC295" s="198"/>
      <c r="DD295" s="198"/>
      <c r="DE295" s="198"/>
      <c r="DF295" s="198"/>
      <c r="DG295" s="198"/>
      <c r="DH295" s="198"/>
      <c r="DI295" s="198"/>
      <c r="DJ295" s="198"/>
      <c r="DK295" s="198"/>
      <c r="DL295" s="198"/>
      <c r="DM295" s="198"/>
      <c r="DN295" s="198"/>
      <c r="DO295" s="198"/>
      <c r="DP295" s="198"/>
      <c r="DQ295" s="198"/>
      <c r="DR295" s="198"/>
      <c r="DS295" s="198"/>
      <c r="DT295" s="198"/>
      <c r="DU295" s="198"/>
      <c r="DV295" s="198"/>
      <c r="DW295" s="198"/>
      <c r="DX295" s="198"/>
      <c r="DY295" s="198"/>
      <c r="DZ295" s="198"/>
      <c r="EA295" s="198"/>
      <c r="EB295" s="198"/>
      <c r="EC295" s="198"/>
      <c r="ED295" s="198"/>
      <c r="EE295" s="198"/>
      <c r="EF295" s="198"/>
      <c r="EG295" s="198"/>
      <c r="EH295" s="198"/>
      <c r="EI295" s="198"/>
      <c r="EJ295" s="198"/>
      <c r="EK295" s="198"/>
      <c r="EL295" s="198"/>
      <c r="EM295" s="198"/>
      <c r="EN295" s="198"/>
      <c r="EO295" s="198"/>
      <c r="EP295" s="198"/>
      <c r="EQ295" s="198"/>
      <c r="ER295" s="198"/>
      <c r="ES295" s="198"/>
      <c r="ET295" s="198"/>
      <c r="EU295" s="198"/>
      <c r="EV295" s="198"/>
      <c r="EW295" s="198"/>
      <c r="EX295" s="198"/>
      <c r="EY295" s="198"/>
      <c r="EZ295" s="198"/>
      <c r="FA295" s="198"/>
      <c r="FB295" s="198"/>
      <c r="FC295" s="198"/>
      <c r="FD295" s="198"/>
      <c r="FE295" s="198"/>
      <c r="FF295" s="198"/>
      <c r="FG295" s="198"/>
      <c r="FH295" s="198"/>
      <c r="FI295" s="198"/>
      <c r="FJ295" s="198"/>
      <c r="FK295" s="198"/>
      <c r="FL295" s="198"/>
      <c r="FM295" s="198"/>
      <c r="FN295" s="198"/>
      <c r="FO295" s="198"/>
      <c r="FP295" s="198"/>
      <c r="FQ295" s="198"/>
      <c r="FR295" s="198"/>
      <c r="FS295" s="198"/>
      <c r="FT295" s="198"/>
      <c r="FU295" s="198"/>
      <c r="FV295" s="198"/>
      <c r="FW295" s="198"/>
      <c r="FX295" s="198"/>
      <c r="FY295" s="198"/>
      <c r="FZ295" s="198"/>
      <c r="GA295" s="198"/>
      <c r="GB295" s="198"/>
      <c r="GC295" s="198"/>
      <c r="GD295" s="198"/>
      <c r="GE295" s="198"/>
      <c r="GF295" s="198"/>
      <c r="GG295" s="198"/>
      <c r="GH295" s="198"/>
      <c r="GI295" s="198"/>
      <c r="GJ295" s="198"/>
      <c r="GK295" s="198"/>
      <c r="GL295" s="198"/>
      <c r="GM295" s="198"/>
      <c r="GN295" s="198"/>
      <c r="GO295" s="198"/>
      <c r="GP295" s="198"/>
      <c r="GQ295" s="198"/>
      <c r="GR295" s="198"/>
      <c r="GS295" s="198"/>
      <c r="GT295" s="198"/>
      <c r="GU295" s="198"/>
      <c r="GV295" s="198"/>
      <c r="GW295" s="198"/>
      <c r="GX295" s="198"/>
      <c r="GY295" s="198"/>
      <c r="GZ295" s="198"/>
      <c r="HA295" s="198"/>
      <c r="HB295" s="198"/>
      <c r="HC295" s="198"/>
      <c r="HD295" s="198"/>
      <c r="HE295" s="198"/>
      <c r="HF295" s="198"/>
      <c r="HG295" s="198"/>
      <c r="HH295" s="198"/>
      <c r="HI295" s="198"/>
      <c r="HJ295" s="198"/>
      <c r="HK295" s="198"/>
      <c r="HL295" s="198"/>
      <c r="HM295" s="198"/>
      <c r="HN295" s="198"/>
    </row>
    <row r="296" s="197" customFormat="1" spans="1:222">
      <c r="A296" s="210"/>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c r="BV296" s="198"/>
      <c r="BW296" s="198"/>
      <c r="BX296" s="198"/>
      <c r="BY296" s="198"/>
      <c r="BZ296" s="198"/>
      <c r="CA296" s="198"/>
      <c r="CB296" s="198"/>
      <c r="CC296" s="198"/>
      <c r="CD296" s="198"/>
      <c r="CE296" s="198"/>
      <c r="CF296" s="198"/>
      <c r="CG296" s="198"/>
      <c r="CH296" s="198"/>
      <c r="CI296" s="198"/>
      <c r="CJ296" s="198"/>
      <c r="CK296" s="198"/>
      <c r="CL296" s="198"/>
      <c r="CM296" s="198"/>
      <c r="CN296" s="198"/>
      <c r="CO296" s="198"/>
      <c r="CP296" s="198"/>
      <c r="CQ296" s="198"/>
      <c r="CR296" s="198"/>
      <c r="CS296" s="198"/>
      <c r="CT296" s="198"/>
      <c r="CU296" s="198"/>
      <c r="CV296" s="198"/>
      <c r="CW296" s="198"/>
      <c r="CX296" s="198"/>
      <c r="CY296" s="198"/>
      <c r="CZ296" s="198"/>
      <c r="DA296" s="198"/>
      <c r="DB296" s="198"/>
      <c r="DC296" s="198"/>
      <c r="DD296" s="198"/>
      <c r="DE296" s="198"/>
      <c r="DF296" s="198"/>
      <c r="DG296" s="198"/>
      <c r="DH296" s="198"/>
      <c r="DI296" s="198"/>
      <c r="DJ296" s="198"/>
      <c r="DK296" s="198"/>
      <c r="DL296" s="198"/>
      <c r="DM296" s="198"/>
      <c r="DN296" s="198"/>
      <c r="DO296" s="198"/>
      <c r="DP296" s="198"/>
      <c r="DQ296" s="198"/>
      <c r="DR296" s="198"/>
      <c r="DS296" s="198"/>
      <c r="DT296" s="198"/>
      <c r="DU296" s="198"/>
      <c r="DV296" s="198"/>
      <c r="DW296" s="198"/>
      <c r="DX296" s="198"/>
      <c r="DY296" s="198"/>
      <c r="DZ296" s="198"/>
      <c r="EA296" s="198"/>
      <c r="EB296" s="198"/>
      <c r="EC296" s="198"/>
      <c r="ED296" s="198"/>
      <c r="EE296" s="198"/>
      <c r="EF296" s="198"/>
      <c r="EG296" s="198"/>
      <c r="EH296" s="198"/>
      <c r="EI296" s="198"/>
      <c r="EJ296" s="198"/>
      <c r="EK296" s="198"/>
      <c r="EL296" s="198"/>
      <c r="EM296" s="198"/>
      <c r="EN296" s="198"/>
      <c r="EO296" s="198"/>
      <c r="EP296" s="198"/>
      <c r="EQ296" s="198"/>
      <c r="ER296" s="198"/>
      <c r="ES296" s="198"/>
      <c r="ET296" s="198"/>
      <c r="EU296" s="198"/>
      <c r="EV296" s="198"/>
      <c r="EW296" s="198"/>
      <c r="EX296" s="198"/>
      <c r="EY296" s="198"/>
      <c r="EZ296" s="198"/>
      <c r="FA296" s="198"/>
      <c r="FB296" s="198"/>
      <c r="FC296" s="198"/>
      <c r="FD296" s="198"/>
      <c r="FE296" s="198"/>
      <c r="FF296" s="198"/>
      <c r="FG296" s="198"/>
      <c r="FH296" s="198"/>
      <c r="FI296" s="198"/>
      <c r="FJ296" s="198"/>
      <c r="FK296" s="198"/>
      <c r="FL296" s="198"/>
      <c r="FM296" s="198"/>
      <c r="FN296" s="198"/>
      <c r="FO296" s="198"/>
      <c r="FP296" s="198"/>
      <c r="FQ296" s="198"/>
      <c r="FR296" s="198"/>
      <c r="FS296" s="198"/>
      <c r="FT296" s="198"/>
      <c r="FU296" s="198"/>
      <c r="FV296" s="198"/>
      <c r="FW296" s="198"/>
      <c r="FX296" s="198"/>
      <c r="FY296" s="198"/>
      <c r="FZ296" s="198"/>
      <c r="GA296" s="198"/>
      <c r="GB296" s="198"/>
      <c r="GC296" s="198"/>
      <c r="GD296" s="198"/>
      <c r="GE296" s="198"/>
      <c r="GF296" s="198"/>
      <c r="GG296" s="198"/>
      <c r="GH296" s="198"/>
      <c r="GI296" s="198"/>
      <c r="GJ296" s="198"/>
      <c r="GK296" s="198"/>
      <c r="GL296" s="198"/>
      <c r="GM296" s="198"/>
      <c r="GN296" s="198"/>
      <c r="GO296" s="198"/>
      <c r="GP296" s="198"/>
      <c r="GQ296" s="198"/>
      <c r="GR296" s="198"/>
      <c r="GS296" s="198"/>
      <c r="GT296" s="198"/>
      <c r="GU296" s="198"/>
      <c r="GV296" s="198"/>
      <c r="GW296" s="198"/>
      <c r="GX296" s="198"/>
      <c r="GY296" s="198"/>
      <c r="GZ296" s="198"/>
      <c r="HA296" s="198"/>
      <c r="HB296" s="198"/>
      <c r="HC296" s="198"/>
      <c r="HD296" s="198"/>
      <c r="HE296" s="198"/>
      <c r="HF296" s="198"/>
      <c r="HG296" s="198"/>
      <c r="HH296" s="198"/>
      <c r="HI296" s="198"/>
      <c r="HJ296" s="198"/>
      <c r="HK296" s="198"/>
      <c r="HL296" s="198"/>
      <c r="HM296" s="198"/>
      <c r="HN296" s="198"/>
    </row>
    <row r="297" s="197" customFormat="1" spans="1:222">
      <c r="A297" s="210"/>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198"/>
      <c r="BZ297" s="198"/>
      <c r="CA297" s="198"/>
      <c r="CB297" s="198"/>
      <c r="CC297" s="198"/>
      <c r="CD297" s="198"/>
      <c r="CE297" s="198"/>
      <c r="CF297" s="198"/>
      <c r="CG297" s="198"/>
      <c r="CH297" s="198"/>
      <c r="CI297" s="198"/>
      <c r="CJ297" s="198"/>
      <c r="CK297" s="198"/>
      <c r="CL297" s="198"/>
      <c r="CM297" s="198"/>
      <c r="CN297" s="198"/>
      <c r="CO297" s="198"/>
      <c r="CP297" s="198"/>
      <c r="CQ297" s="198"/>
      <c r="CR297" s="198"/>
      <c r="CS297" s="198"/>
      <c r="CT297" s="198"/>
      <c r="CU297" s="198"/>
      <c r="CV297" s="198"/>
      <c r="CW297" s="198"/>
      <c r="CX297" s="198"/>
      <c r="CY297" s="198"/>
      <c r="CZ297" s="198"/>
      <c r="DA297" s="198"/>
      <c r="DB297" s="198"/>
      <c r="DC297" s="198"/>
      <c r="DD297" s="198"/>
      <c r="DE297" s="198"/>
      <c r="DF297" s="198"/>
      <c r="DG297" s="198"/>
      <c r="DH297" s="198"/>
      <c r="DI297" s="198"/>
      <c r="DJ297" s="198"/>
      <c r="DK297" s="198"/>
      <c r="DL297" s="198"/>
      <c r="DM297" s="198"/>
      <c r="DN297" s="198"/>
      <c r="DO297" s="198"/>
      <c r="DP297" s="198"/>
      <c r="DQ297" s="198"/>
      <c r="DR297" s="198"/>
      <c r="DS297" s="198"/>
      <c r="DT297" s="198"/>
      <c r="DU297" s="198"/>
      <c r="DV297" s="198"/>
      <c r="DW297" s="198"/>
      <c r="DX297" s="198"/>
      <c r="DY297" s="198"/>
      <c r="DZ297" s="198"/>
      <c r="EA297" s="198"/>
      <c r="EB297" s="198"/>
      <c r="EC297" s="198"/>
      <c r="ED297" s="198"/>
      <c r="EE297" s="198"/>
      <c r="EF297" s="198"/>
      <c r="EG297" s="198"/>
      <c r="EH297" s="198"/>
      <c r="EI297" s="198"/>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8"/>
      <c r="FU297" s="198"/>
      <c r="FV297" s="198"/>
      <c r="FW297" s="198"/>
      <c r="FX297" s="198"/>
      <c r="FY297" s="198"/>
      <c r="FZ297" s="198"/>
      <c r="GA297" s="198"/>
      <c r="GB297" s="198"/>
      <c r="GC297" s="198"/>
      <c r="GD297" s="198"/>
      <c r="GE297" s="198"/>
      <c r="GF297" s="198"/>
      <c r="GG297" s="198"/>
      <c r="GH297" s="198"/>
      <c r="GI297" s="198"/>
      <c r="GJ297" s="198"/>
      <c r="GK297" s="198"/>
      <c r="GL297" s="198"/>
      <c r="GM297" s="198"/>
      <c r="GN297" s="198"/>
      <c r="GO297" s="198"/>
      <c r="GP297" s="198"/>
      <c r="GQ297" s="198"/>
      <c r="GR297" s="198"/>
      <c r="GS297" s="198"/>
      <c r="GT297" s="198"/>
      <c r="GU297" s="198"/>
      <c r="GV297" s="198"/>
      <c r="GW297" s="198"/>
      <c r="GX297" s="198"/>
      <c r="GY297" s="198"/>
      <c r="GZ297" s="198"/>
      <c r="HA297" s="198"/>
      <c r="HB297" s="198"/>
      <c r="HC297" s="198"/>
      <c r="HD297" s="198"/>
      <c r="HE297" s="198"/>
      <c r="HF297" s="198"/>
      <c r="HG297" s="198"/>
      <c r="HH297" s="198"/>
      <c r="HI297" s="198"/>
      <c r="HJ297" s="198"/>
      <c r="HK297" s="198"/>
      <c r="HL297" s="198"/>
      <c r="HM297" s="198"/>
      <c r="HN297" s="198"/>
    </row>
    <row r="298" s="197" customFormat="1" spans="1:222">
      <c r="A298" s="210"/>
      <c r="AE298" s="198"/>
      <c r="AF298" s="198"/>
      <c r="AG298" s="198"/>
      <c r="AH298" s="198"/>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98"/>
      <c r="BU298" s="198"/>
      <c r="BV298" s="198"/>
      <c r="BW298" s="198"/>
      <c r="BX298" s="198"/>
      <c r="BY298" s="198"/>
      <c r="BZ298" s="198"/>
      <c r="CA298" s="198"/>
      <c r="CB298" s="198"/>
      <c r="CC298" s="198"/>
      <c r="CD298" s="198"/>
      <c r="CE298" s="198"/>
      <c r="CF298" s="198"/>
      <c r="CG298" s="198"/>
      <c r="CH298" s="198"/>
      <c r="CI298" s="198"/>
      <c r="CJ298" s="198"/>
      <c r="CK298" s="198"/>
      <c r="CL298" s="198"/>
      <c r="CM298" s="198"/>
      <c r="CN298" s="198"/>
      <c r="CO298" s="198"/>
      <c r="CP298" s="198"/>
      <c r="CQ298" s="198"/>
      <c r="CR298" s="198"/>
      <c r="CS298" s="198"/>
      <c r="CT298" s="198"/>
      <c r="CU298" s="198"/>
      <c r="CV298" s="198"/>
      <c r="CW298" s="198"/>
      <c r="CX298" s="198"/>
      <c r="CY298" s="198"/>
      <c r="CZ298" s="198"/>
      <c r="DA298" s="198"/>
      <c r="DB298" s="198"/>
      <c r="DC298" s="198"/>
      <c r="DD298" s="198"/>
      <c r="DE298" s="198"/>
      <c r="DF298" s="198"/>
      <c r="DG298" s="198"/>
      <c r="DH298" s="198"/>
      <c r="DI298" s="198"/>
      <c r="DJ298" s="198"/>
      <c r="DK298" s="198"/>
      <c r="DL298" s="198"/>
      <c r="DM298" s="198"/>
      <c r="DN298" s="198"/>
      <c r="DO298" s="198"/>
      <c r="DP298" s="198"/>
      <c r="DQ298" s="198"/>
      <c r="DR298" s="198"/>
      <c r="DS298" s="198"/>
      <c r="DT298" s="198"/>
      <c r="DU298" s="198"/>
      <c r="DV298" s="198"/>
      <c r="DW298" s="198"/>
      <c r="DX298" s="198"/>
      <c r="DY298" s="198"/>
      <c r="DZ298" s="198"/>
      <c r="EA298" s="198"/>
      <c r="EB298" s="198"/>
      <c r="EC298" s="198"/>
      <c r="ED298" s="198"/>
      <c r="EE298" s="198"/>
      <c r="EF298" s="198"/>
      <c r="EG298" s="198"/>
      <c r="EH298" s="198"/>
      <c r="EI298" s="198"/>
      <c r="EJ298" s="198"/>
      <c r="EK298" s="198"/>
      <c r="EL298" s="198"/>
      <c r="EM298" s="198"/>
      <c r="EN298" s="198"/>
      <c r="EO298" s="198"/>
      <c r="EP298" s="198"/>
      <c r="EQ298" s="198"/>
      <c r="ER298" s="198"/>
      <c r="ES298" s="198"/>
      <c r="ET298" s="198"/>
      <c r="EU298" s="198"/>
      <c r="EV298" s="198"/>
      <c r="EW298" s="198"/>
      <c r="EX298" s="198"/>
      <c r="EY298" s="198"/>
      <c r="EZ298" s="198"/>
      <c r="FA298" s="198"/>
      <c r="FB298" s="198"/>
      <c r="FC298" s="198"/>
      <c r="FD298" s="198"/>
      <c r="FE298" s="198"/>
      <c r="FF298" s="198"/>
      <c r="FG298" s="198"/>
      <c r="FH298" s="198"/>
      <c r="FI298" s="198"/>
      <c r="FJ298" s="198"/>
      <c r="FK298" s="198"/>
      <c r="FL298" s="198"/>
      <c r="FM298" s="198"/>
      <c r="FN298" s="198"/>
      <c r="FO298" s="198"/>
      <c r="FP298" s="198"/>
      <c r="FQ298" s="198"/>
      <c r="FR298" s="198"/>
      <c r="FS298" s="198"/>
      <c r="FT298" s="198"/>
      <c r="FU298" s="198"/>
      <c r="FV298" s="198"/>
      <c r="FW298" s="198"/>
      <c r="FX298" s="198"/>
      <c r="FY298" s="198"/>
      <c r="FZ298" s="198"/>
      <c r="GA298" s="198"/>
      <c r="GB298" s="198"/>
      <c r="GC298" s="198"/>
      <c r="GD298" s="198"/>
      <c r="GE298" s="198"/>
      <c r="GF298" s="198"/>
      <c r="GG298" s="198"/>
      <c r="GH298" s="198"/>
      <c r="GI298" s="198"/>
      <c r="GJ298" s="198"/>
      <c r="GK298" s="198"/>
      <c r="GL298" s="198"/>
      <c r="GM298" s="198"/>
      <c r="GN298" s="198"/>
      <c r="GO298" s="198"/>
      <c r="GP298" s="198"/>
      <c r="GQ298" s="198"/>
      <c r="GR298" s="198"/>
      <c r="GS298" s="198"/>
      <c r="GT298" s="198"/>
      <c r="GU298" s="198"/>
      <c r="GV298" s="198"/>
      <c r="GW298" s="198"/>
      <c r="GX298" s="198"/>
      <c r="GY298" s="198"/>
      <c r="GZ298" s="198"/>
      <c r="HA298" s="198"/>
      <c r="HB298" s="198"/>
      <c r="HC298" s="198"/>
      <c r="HD298" s="198"/>
      <c r="HE298" s="198"/>
      <c r="HF298" s="198"/>
      <c r="HG298" s="198"/>
      <c r="HH298" s="198"/>
      <c r="HI298" s="198"/>
      <c r="HJ298" s="198"/>
      <c r="HK298" s="198"/>
      <c r="HL298" s="198"/>
      <c r="HM298" s="198"/>
      <c r="HN298" s="198"/>
    </row>
    <row r="299" s="197" customFormat="1" spans="1:222">
      <c r="A299" s="210"/>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c r="BV299" s="198"/>
      <c r="BW299" s="198"/>
      <c r="BX299" s="198"/>
      <c r="BY299" s="198"/>
      <c r="BZ299" s="198"/>
      <c r="CA299" s="198"/>
      <c r="CB299" s="198"/>
      <c r="CC299" s="198"/>
      <c r="CD299" s="198"/>
      <c r="CE299" s="198"/>
      <c r="CF299" s="198"/>
      <c r="CG299" s="198"/>
      <c r="CH299" s="198"/>
      <c r="CI299" s="198"/>
      <c r="CJ299" s="198"/>
      <c r="CK299" s="198"/>
      <c r="CL299" s="198"/>
      <c r="CM299" s="198"/>
      <c r="CN299" s="198"/>
      <c r="CO299" s="198"/>
      <c r="CP299" s="198"/>
      <c r="CQ299" s="198"/>
      <c r="CR299" s="198"/>
      <c r="CS299" s="198"/>
      <c r="CT299" s="198"/>
      <c r="CU299" s="198"/>
      <c r="CV299" s="198"/>
      <c r="CW299" s="198"/>
      <c r="CX299" s="198"/>
      <c r="CY299" s="198"/>
      <c r="CZ299" s="198"/>
      <c r="DA299" s="198"/>
      <c r="DB299" s="198"/>
      <c r="DC299" s="198"/>
      <c r="DD299" s="198"/>
      <c r="DE299" s="198"/>
      <c r="DF299" s="198"/>
      <c r="DG299" s="198"/>
      <c r="DH299" s="198"/>
      <c r="DI299" s="198"/>
      <c r="DJ299" s="198"/>
      <c r="DK299" s="198"/>
      <c r="DL299" s="198"/>
      <c r="DM299" s="198"/>
      <c r="DN299" s="198"/>
      <c r="DO299" s="198"/>
      <c r="DP299" s="198"/>
      <c r="DQ299" s="198"/>
      <c r="DR299" s="198"/>
      <c r="DS299" s="198"/>
      <c r="DT299" s="198"/>
      <c r="DU299" s="198"/>
      <c r="DV299" s="198"/>
      <c r="DW299" s="198"/>
      <c r="DX299" s="198"/>
      <c r="DY299" s="198"/>
      <c r="DZ299" s="198"/>
      <c r="EA299" s="198"/>
      <c r="EB299" s="198"/>
      <c r="EC299" s="198"/>
      <c r="ED299" s="198"/>
      <c r="EE299" s="198"/>
      <c r="EF299" s="198"/>
      <c r="EG299" s="198"/>
      <c r="EH299" s="198"/>
      <c r="EI299" s="198"/>
      <c r="EJ299" s="198"/>
      <c r="EK299" s="198"/>
      <c r="EL299" s="198"/>
      <c r="EM299" s="198"/>
      <c r="EN299" s="198"/>
      <c r="EO299" s="198"/>
      <c r="EP299" s="198"/>
      <c r="EQ299" s="198"/>
      <c r="ER299" s="198"/>
      <c r="ES299" s="198"/>
      <c r="ET299" s="198"/>
      <c r="EU299" s="198"/>
      <c r="EV299" s="198"/>
      <c r="EW299" s="198"/>
      <c r="EX299" s="198"/>
      <c r="EY299" s="198"/>
      <c r="EZ299" s="198"/>
      <c r="FA299" s="198"/>
      <c r="FB299" s="198"/>
      <c r="FC299" s="198"/>
      <c r="FD299" s="198"/>
      <c r="FE299" s="198"/>
      <c r="FF299" s="198"/>
      <c r="FG299" s="198"/>
      <c r="FH299" s="198"/>
      <c r="FI299" s="198"/>
      <c r="FJ299" s="198"/>
      <c r="FK299" s="198"/>
      <c r="FL299" s="198"/>
      <c r="FM299" s="198"/>
      <c r="FN299" s="198"/>
      <c r="FO299" s="198"/>
      <c r="FP299" s="198"/>
      <c r="FQ299" s="198"/>
      <c r="FR299" s="198"/>
      <c r="FS299" s="198"/>
      <c r="FT299" s="198"/>
      <c r="FU299" s="198"/>
      <c r="FV299" s="198"/>
      <c r="FW299" s="198"/>
      <c r="FX299" s="198"/>
      <c r="FY299" s="198"/>
      <c r="FZ299" s="198"/>
      <c r="GA299" s="198"/>
      <c r="GB299" s="198"/>
      <c r="GC299" s="198"/>
      <c r="GD299" s="198"/>
      <c r="GE299" s="198"/>
      <c r="GF299" s="198"/>
      <c r="GG299" s="198"/>
      <c r="GH299" s="198"/>
      <c r="GI299" s="198"/>
      <c r="GJ299" s="198"/>
      <c r="GK299" s="198"/>
      <c r="GL299" s="198"/>
      <c r="GM299" s="198"/>
      <c r="GN299" s="198"/>
      <c r="GO299" s="198"/>
      <c r="GP299" s="198"/>
      <c r="GQ299" s="198"/>
      <c r="GR299" s="198"/>
      <c r="GS299" s="198"/>
      <c r="GT299" s="198"/>
      <c r="GU299" s="198"/>
      <c r="GV299" s="198"/>
      <c r="GW299" s="198"/>
      <c r="GX299" s="198"/>
      <c r="GY299" s="198"/>
      <c r="GZ299" s="198"/>
      <c r="HA299" s="198"/>
      <c r="HB299" s="198"/>
      <c r="HC299" s="198"/>
      <c r="HD299" s="198"/>
      <c r="HE299" s="198"/>
      <c r="HF299" s="198"/>
      <c r="HG299" s="198"/>
      <c r="HH299" s="198"/>
      <c r="HI299" s="198"/>
      <c r="HJ299" s="198"/>
      <c r="HK299" s="198"/>
      <c r="HL299" s="198"/>
      <c r="HM299" s="198"/>
      <c r="HN299" s="198"/>
    </row>
    <row r="300" s="197" customFormat="1" spans="1:222">
      <c r="A300" s="210"/>
      <c r="AE300" s="198"/>
      <c r="AF300" s="198"/>
      <c r="AG300" s="198"/>
      <c r="AH300" s="198"/>
      <c r="AI300" s="198"/>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c r="BV300" s="198"/>
      <c r="BW300" s="198"/>
      <c r="BX300" s="198"/>
      <c r="BY300" s="198"/>
      <c r="BZ300" s="198"/>
      <c r="CA300" s="198"/>
      <c r="CB300" s="198"/>
      <c r="CC300" s="198"/>
      <c r="CD300" s="198"/>
      <c r="CE300" s="198"/>
      <c r="CF300" s="198"/>
      <c r="CG300" s="198"/>
      <c r="CH300" s="198"/>
      <c r="CI300" s="198"/>
      <c r="CJ300" s="198"/>
      <c r="CK300" s="198"/>
      <c r="CL300" s="198"/>
      <c r="CM300" s="198"/>
      <c r="CN300" s="198"/>
      <c r="CO300" s="198"/>
      <c r="CP300" s="198"/>
      <c r="CQ300" s="198"/>
      <c r="CR300" s="198"/>
      <c r="CS300" s="198"/>
      <c r="CT300" s="198"/>
      <c r="CU300" s="198"/>
      <c r="CV300" s="198"/>
      <c r="CW300" s="198"/>
      <c r="CX300" s="198"/>
      <c r="CY300" s="198"/>
      <c r="CZ300" s="198"/>
      <c r="DA300" s="198"/>
      <c r="DB300" s="198"/>
      <c r="DC300" s="198"/>
      <c r="DD300" s="198"/>
      <c r="DE300" s="198"/>
      <c r="DF300" s="198"/>
      <c r="DG300" s="198"/>
      <c r="DH300" s="198"/>
      <c r="DI300" s="198"/>
      <c r="DJ300" s="198"/>
      <c r="DK300" s="198"/>
      <c r="DL300" s="198"/>
      <c r="DM300" s="198"/>
      <c r="DN300" s="198"/>
      <c r="DO300" s="198"/>
      <c r="DP300" s="198"/>
      <c r="DQ300" s="198"/>
      <c r="DR300" s="198"/>
      <c r="DS300" s="198"/>
      <c r="DT300" s="198"/>
      <c r="DU300" s="198"/>
      <c r="DV300" s="198"/>
      <c r="DW300" s="198"/>
      <c r="DX300" s="198"/>
      <c r="DY300" s="198"/>
      <c r="DZ300" s="198"/>
      <c r="EA300" s="198"/>
      <c r="EB300" s="198"/>
      <c r="EC300" s="198"/>
      <c r="ED300" s="198"/>
      <c r="EE300" s="198"/>
      <c r="EF300" s="198"/>
      <c r="EG300" s="198"/>
      <c r="EH300" s="198"/>
      <c r="EI300" s="198"/>
      <c r="EJ300" s="198"/>
      <c r="EK300" s="198"/>
      <c r="EL300" s="198"/>
      <c r="EM300" s="198"/>
      <c r="EN300" s="198"/>
      <c r="EO300" s="198"/>
      <c r="EP300" s="198"/>
      <c r="EQ300" s="198"/>
      <c r="ER300" s="198"/>
      <c r="ES300" s="198"/>
      <c r="ET300" s="198"/>
      <c r="EU300" s="198"/>
      <c r="EV300" s="198"/>
      <c r="EW300" s="198"/>
      <c r="EX300" s="198"/>
      <c r="EY300" s="198"/>
      <c r="EZ300" s="198"/>
      <c r="FA300" s="198"/>
      <c r="FB300" s="198"/>
      <c r="FC300" s="198"/>
      <c r="FD300" s="198"/>
      <c r="FE300" s="198"/>
      <c r="FF300" s="198"/>
      <c r="FG300" s="198"/>
      <c r="FH300" s="198"/>
      <c r="FI300" s="198"/>
      <c r="FJ300" s="198"/>
      <c r="FK300" s="198"/>
      <c r="FL300" s="198"/>
      <c r="FM300" s="198"/>
      <c r="FN300" s="198"/>
      <c r="FO300" s="198"/>
      <c r="FP300" s="198"/>
      <c r="FQ300" s="198"/>
      <c r="FR300" s="198"/>
      <c r="FS300" s="198"/>
      <c r="FT300" s="198"/>
      <c r="FU300" s="198"/>
      <c r="FV300" s="198"/>
      <c r="FW300" s="198"/>
      <c r="FX300" s="198"/>
      <c r="FY300" s="198"/>
      <c r="FZ300" s="198"/>
      <c r="GA300" s="198"/>
      <c r="GB300" s="198"/>
      <c r="GC300" s="198"/>
      <c r="GD300" s="198"/>
      <c r="GE300" s="198"/>
      <c r="GF300" s="198"/>
      <c r="GG300" s="198"/>
      <c r="GH300" s="198"/>
      <c r="GI300" s="198"/>
      <c r="GJ300" s="198"/>
      <c r="GK300" s="198"/>
      <c r="GL300" s="198"/>
      <c r="GM300" s="198"/>
      <c r="GN300" s="198"/>
      <c r="GO300" s="198"/>
      <c r="GP300" s="198"/>
      <c r="GQ300" s="198"/>
      <c r="GR300" s="198"/>
      <c r="GS300" s="198"/>
      <c r="GT300" s="198"/>
      <c r="GU300" s="198"/>
      <c r="GV300" s="198"/>
      <c r="GW300" s="198"/>
      <c r="GX300" s="198"/>
      <c r="GY300" s="198"/>
      <c r="GZ300" s="198"/>
      <c r="HA300" s="198"/>
      <c r="HB300" s="198"/>
      <c r="HC300" s="198"/>
      <c r="HD300" s="198"/>
      <c r="HE300" s="198"/>
      <c r="HF300" s="198"/>
      <c r="HG300" s="198"/>
      <c r="HH300" s="198"/>
      <c r="HI300" s="198"/>
      <c r="HJ300" s="198"/>
      <c r="HK300" s="198"/>
      <c r="HL300" s="198"/>
      <c r="HM300" s="198"/>
      <c r="HN300" s="198"/>
    </row>
    <row r="301" s="197" customFormat="1" spans="1:222">
      <c r="A301" s="210"/>
      <c r="AE301" s="198"/>
      <c r="AF301" s="198"/>
      <c r="AG301" s="198"/>
      <c r="AH301" s="198"/>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198"/>
      <c r="CR301" s="198"/>
      <c r="CS301" s="198"/>
      <c r="CT301" s="198"/>
      <c r="CU301" s="198"/>
      <c r="CV301" s="198"/>
      <c r="CW301" s="198"/>
      <c r="CX301" s="198"/>
      <c r="CY301" s="198"/>
      <c r="CZ301" s="198"/>
      <c r="DA301" s="198"/>
      <c r="DB301" s="198"/>
      <c r="DC301" s="198"/>
      <c r="DD301" s="198"/>
      <c r="DE301" s="198"/>
      <c r="DF301" s="198"/>
      <c r="DG301" s="198"/>
      <c r="DH301" s="198"/>
      <c r="DI301" s="198"/>
      <c r="DJ301" s="198"/>
      <c r="DK301" s="198"/>
      <c r="DL301" s="198"/>
      <c r="DM301" s="198"/>
      <c r="DN301" s="198"/>
      <c r="DO301" s="198"/>
      <c r="DP301" s="198"/>
      <c r="DQ301" s="198"/>
      <c r="DR301" s="198"/>
      <c r="DS301" s="198"/>
      <c r="DT301" s="198"/>
      <c r="DU301" s="198"/>
      <c r="DV301" s="198"/>
      <c r="DW301" s="198"/>
      <c r="DX301" s="198"/>
      <c r="DY301" s="198"/>
      <c r="DZ301" s="198"/>
      <c r="EA301" s="198"/>
      <c r="EB301" s="198"/>
      <c r="EC301" s="198"/>
      <c r="ED301" s="198"/>
      <c r="EE301" s="198"/>
      <c r="EF301" s="198"/>
      <c r="EG301" s="198"/>
      <c r="EH301" s="198"/>
      <c r="EI301" s="198"/>
      <c r="EJ301" s="198"/>
      <c r="EK301" s="198"/>
      <c r="EL301" s="198"/>
      <c r="EM301" s="198"/>
      <c r="EN301" s="198"/>
      <c r="EO301" s="198"/>
      <c r="EP301" s="198"/>
      <c r="EQ301" s="198"/>
      <c r="ER301" s="198"/>
      <c r="ES301" s="198"/>
      <c r="ET301" s="198"/>
      <c r="EU301" s="198"/>
      <c r="EV301" s="198"/>
      <c r="EW301" s="198"/>
      <c r="EX301" s="198"/>
      <c r="EY301" s="198"/>
      <c r="EZ301" s="198"/>
      <c r="FA301" s="198"/>
      <c r="FB301" s="198"/>
      <c r="FC301" s="198"/>
      <c r="FD301" s="198"/>
      <c r="FE301" s="198"/>
      <c r="FF301" s="198"/>
      <c r="FG301" s="198"/>
      <c r="FH301" s="198"/>
      <c r="FI301" s="198"/>
      <c r="FJ301" s="198"/>
      <c r="FK301" s="198"/>
      <c r="FL301" s="198"/>
      <c r="FM301" s="198"/>
      <c r="FN301" s="198"/>
      <c r="FO301" s="198"/>
      <c r="FP301" s="198"/>
      <c r="FQ301" s="198"/>
      <c r="FR301" s="198"/>
      <c r="FS301" s="198"/>
      <c r="FT301" s="198"/>
      <c r="FU301" s="198"/>
      <c r="FV301" s="198"/>
      <c r="FW301" s="198"/>
      <c r="FX301" s="198"/>
      <c r="FY301" s="198"/>
      <c r="FZ301" s="198"/>
      <c r="GA301" s="198"/>
      <c r="GB301" s="198"/>
      <c r="GC301" s="198"/>
      <c r="GD301" s="198"/>
      <c r="GE301" s="198"/>
      <c r="GF301" s="198"/>
      <c r="GG301" s="198"/>
      <c r="GH301" s="198"/>
      <c r="GI301" s="198"/>
      <c r="GJ301" s="198"/>
      <c r="GK301" s="198"/>
      <c r="GL301" s="198"/>
      <c r="GM301" s="198"/>
      <c r="GN301" s="198"/>
      <c r="GO301" s="198"/>
      <c r="GP301" s="198"/>
      <c r="GQ301" s="198"/>
      <c r="GR301" s="198"/>
      <c r="GS301" s="198"/>
      <c r="GT301" s="198"/>
      <c r="GU301" s="198"/>
      <c r="GV301" s="198"/>
      <c r="GW301" s="198"/>
      <c r="GX301" s="198"/>
      <c r="GY301" s="198"/>
      <c r="GZ301" s="198"/>
      <c r="HA301" s="198"/>
      <c r="HB301" s="198"/>
      <c r="HC301" s="198"/>
      <c r="HD301" s="198"/>
      <c r="HE301" s="198"/>
      <c r="HF301" s="198"/>
      <c r="HG301" s="198"/>
      <c r="HH301" s="198"/>
      <c r="HI301" s="198"/>
      <c r="HJ301" s="198"/>
      <c r="HK301" s="198"/>
      <c r="HL301" s="198"/>
      <c r="HM301" s="198"/>
      <c r="HN301" s="198"/>
    </row>
    <row r="302" s="197" customFormat="1" spans="1:222">
      <c r="A302" s="210"/>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198"/>
      <c r="CR302" s="198"/>
      <c r="CS302" s="198"/>
      <c r="CT302" s="198"/>
      <c r="CU302" s="198"/>
      <c r="CV302" s="198"/>
      <c r="CW302" s="198"/>
      <c r="CX302" s="198"/>
      <c r="CY302" s="198"/>
      <c r="CZ302" s="198"/>
      <c r="DA302" s="198"/>
      <c r="DB302" s="198"/>
      <c r="DC302" s="198"/>
      <c r="DD302" s="198"/>
      <c r="DE302" s="198"/>
      <c r="DF302" s="198"/>
      <c r="DG302" s="198"/>
      <c r="DH302" s="198"/>
      <c r="DI302" s="198"/>
      <c r="DJ302" s="198"/>
      <c r="DK302" s="198"/>
      <c r="DL302" s="198"/>
      <c r="DM302" s="198"/>
      <c r="DN302" s="198"/>
      <c r="DO302" s="198"/>
      <c r="DP302" s="198"/>
      <c r="DQ302" s="198"/>
      <c r="DR302" s="198"/>
      <c r="DS302" s="198"/>
      <c r="DT302" s="198"/>
      <c r="DU302" s="198"/>
      <c r="DV302" s="198"/>
      <c r="DW302" s="198"/>
      <c r="DX302" s="198"/>
      <c r="DY302" s="198"/>
      <c r="DZ302" s="198"/>
      <c r="EA302" s="198"/>
      <c r="EB302" s="198"/>
      <c r="EC302" s="198"/>
      <c r="ED302" s="198"/>
      <c r="EE302" s="198"/>
      <c r="EF302" s="198"/>
      <c r="EG302" s="198"/>
      <c r="EH302" s="198"/>
      <c r="EI302" s="198"/>
      <c r="EJ302" s="198"/>
      <c r="EK302" s="198"/>
      <c r="EL302" s="198"/>
      <c r="EM302" s="198"/>
      <c r="EN302" s="198"/>
      <c r="EO302" s="198"/>
      <c r="EP302" s="198"/>
      <c r="EQ302" s="198"/>
      <c r="ER302" s="198"/>
      <c r="ES302" s="198"/>
      <c r="ET302" s="198"/>
      <c r="EU302" s="198"/>
      <c r="EV302" s="198"/>
      <c r="EW302" s="198"/>
      <c r="EX302" s="198"/>
      <c r="EY302" s="198"/>
      <c r="EZ302" s="198"/>
      <c r="FA302" s="198"/>
      <c r="FB302" s="198"/>
      <c r="FC302" s="198"/>
      <c r="FD302" s="198"/>
      <c r="FE302" s="198"/>
      <c r="FF302" s="198"/>
      <c r="FG302" s="198"/>
      <c r="FH302" s="198"/>
      <c r="FI302" s="198"/>
      <c r="FJ302" s="198"/>
      <c r="FK302" s="198"/>
      <c r="FL302" s="198"/>
      <c r="FM302" s="198"/>
      <c r="FN302" s="198"/>
      <c r="FO302" s="198"/>
      <c r="FP302" s="198"/>
      <c r="FQ302" s="198"/>
      <c r="FR302" s="198"/>
      <c r="FS302" s="198"/>
      <c r="FT302" s="198"/>
      <c r="FU302" s="198"/>
      <c r="FV302" s="198"/>
      <c r="FW302" s="198"/>
      <c r="FX302" s="198"/>
      <c r="FY302" s="198"/>
      <c r="FZ302" s="198"/>
      <c r="GA302" s="198"/>
      <c r="GB302" s="198"/>
      <c r="GC302" s="198"/>
      <c r="GD302" s="198"/>
      <c r="GE302" s="198"/>
      <c r="GF302" s="198"/>
      <c r="GG302" s="198"/>
      <c r="GH302" s="198"/>
      <c r="GI302" s="198"/>
      <c r="GJ302" s="198"/>
      <c r="GK302" s="198"/>
      <c r="GL302" s="198"/>
      <c r="GM302" s="198"/>
      <c r="GN302" s="198"/>
      <c r="GO302" s="198"/>
      <c r="GP302" s="198"/>
      <c r="GQ302" s="198"/>
      <c r="GR302" s="198"/>
      <c r="GS302" s="198"/>
      <c r="GT302" s="198"/>
      <c r="GU302" s="198"/>
      <c r="GV302" s="198"/>
      <c r="GW302" s="198"/>
      <c r="GX302" s="198"/>
      <c r="GY302" s="198"/>
      <c r="GZ302" s="198"/>
      <c r="HA302" s="198"/>
      <c r="HB302" s="198"/>
      <c r="HC302" s="198"/>
      <c r="HD302" s="198"/>
      <c r="HE302" s="198"/>
      <c r="HF302" s="198"/>
      <c r="HG302" s="198"/>
      <c r="HH302" s="198"/>
      <c r="HI302" s="198"/>
      <c r="HJ302" s="198"/>
      <c r="HK302" s="198"/>
      <c r="HL302" s="198"/>
      <c r="HM302" s="198"/>
      <c r="HN302" s="198"/>
    </row>
    <row r="303" s="197" customFormat="1" spans="1:222">
      <c r="A303" s="210"/>
      <c r="AE303" s="198"/>
      <c r="AF303" s="198"/>
      <c r="AG303" s="198"/>
      <c r="AH303" s="198"/>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198"/>
      <c r="CR303" s="198"/>
      <c r="CS303" s="198"/>
      <c r="CT303" s="198"/>
      <c r="CU303" s="198"/>
      <c r="CV303" s="198"/>
      <c r="CW303" s="198"/>
      <c r="CX303" s="198"/>
      <c r="CY303" s="198"/>
      <c r="CZ303" s="198"/>
      <c r="DA303" s="198"/>
      <c r="DB303" s="198"/>
      <c r="DC303" s="198"/>
      <c r="DD303" s="198"/>
      <c r="DE303" s="198"/>
      <c r="DF303" s="198"/>
      <c r="DG303" s="198"/>
      <c r="DH303" s="198"/>
      <c r="DI303" s="198"/>
      <c r="DJ303" s="198"/>
      <c r="DK303" s="198"/>
      <c r="DL303" s="198"/>
      <c r="DM303" s="198"/>
      <c r="DN303" s="198"/>
      <c r="DO303" s="198"/>
      <c r="DP303" s="198"/>
      <c r="DQ303" s="198"/>
      <c r="DR303" s="198"/>
      <c r="DS303" s="198"/>
      <c r="DT303" s="198"/>
      <c r="DU303" s="198"/>
      <c r="DV303" s="198"/>
      <c r="DW303" s="198"/>
      <c r="DX303" s="198"/>
      <c r="DY303" s="198"/>
      <c r="DZ303" s="198"/>
      <c r="EA303" s="198"/>
      <c r="EB303" s="198"/>
      <c r="EC303" s="198"/>
      <c r="ED303" s="198"/>
      <c r="EE303" s="198"/>
      <c r="EF303" s="198"/>
      <c r="EG303" s="198"/>
      <c r="EH303" s="198"/>
      <c r="EI303" s="198"/>
      <c r="EJ303" s="198"/>
      <c r="EK303" s="198"/>
      <c r="EL303" s="198"/>
      <c r="EM303" s="198"/>
      <c r="EN303" s="198"/>
      <c r="EO303" s="198"/>
      <c r="EP303" s="198"/>
      <c r="EQ303" s="198"/>
      <c r="ER303" s="198"/>
      <c r="ES303" s="198"/>
      <c r="ET303" s="198"/>
      <c r="EU303" s="198"/>
      <c r="EV303" s="198"/>
      <c r="EW303" s="198"/>
      <c r="EX303" s="198"/>
      <c r="EY303" s="198"/>
      <c r="EZ303" s="198"/>
      <c r="FA303" s="198"/>
      <c r="FB303" s="198"/>
      <c r="FC303" s="198"/>
      <c r="FD303" s="198"/>
      <c r="FE303" s="198"/>
      <c r="FF303" s="198"/>
      <c r="FG303" s="198"/>
      <c r="FH303" s="198"/>
      <c r="FI303" s="198"/>
      <c r="FJ303" s="198"/>
      <c r="FK303" s="198"/>
      <c r="FL303" s="198"/>
      <c r="FM303" s="198"/>
      <c r="FN303" s="198"/>
      <c r="FO303" s="198"/>
      <c r="FP303" s="198"/>
      <c r="FQ303" s="198"/>
      <c r="FR303" s="198"/>
      <c r="FS303" s="198"/>
      <c r="FT303" s="198"/>
      <c r="FU303" s="198"/>
      <c r="FV303" s="198"/>
      <c r="FW303" s="198"/>
      <c r="FX303" s="198"/>
      <c r="FY303" s="198"/>
      <c r="FZ303" s="198"/>
      <c r="GA303" s="198"/>
      <c r="GB303" s="198"/>
      <c r="GC303" s="198"/>
      <c r="GD303" s="198"/>
      <c r="GE303" s="198"/>
      <c r="GF303" s="198"/>
      <c r="GG303" s="198"/>
      <c r="GH303" s="198"/>
      <c r="GI303" s="198"/>
      <c r="GJ303" s="198"/>
      <c r="GK303" s="198"/>
      <c r="GL303" s="198"/>
      <c r="GM303" s="198"/>
      <c r="GN303" s="198"/>
      <c r="GO303" s="198"/>
      <c r="GP303" s="198"/>
      <c r="GQ303" s="198"/>
      <c r="GR303" s="198"/>
      <c r="GS303" s="198"/>
      <c r="GT303" s="198"/>
      <c r="GU303" s="198"/>
      <c r="GV303" s="198"/>
      <c r="GW303" s="198"/>
      <c r="GX303" s="198"/>
      <c r="GY303" s="198"/>
      <c r="GZ303" s="198"/>
      <c r="HA303" s="198"/>
      <c r="HB303" s="198"/>
      <c r="HC303" s="198"/>
      <c r="HD303" s="198"/>
      <c r="HE303" s="198"/>
      <c r="HF303" s="198"/>
      <c r="HG303" s="198"/>
      <c r="HH303" s="198"/>
      <c r="HI303" s="198"/>
      <c r="HJ303" s="198"/>
      <c r="HK303" s="198"/>
      <c r="HL303" s="198"/>
      <c r="HM303" s="198"/>
      <c r="HN303" s="198"/>
    </row>
    <row r="304" s="197" customFormat="1" spans="1:222">
      <c r="A304" s="210"/>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198"/>
      <c r="CR304" s="198"/>
      <c r="CS304" s="198"/>
      <c r="CT304" s="198"/>
      <c r="CU304" s="198"/>
      <c r="CV304" s="198"/>
      <c r="CW304" s="198"/>
      <c r="CX304" s="198"/>
      <c r="CY304" s="198"/>
      <c r="CZ304" s="198"/>
      <c r="DA304" s="198"/>
      <c r="DB304" s="198"/>
      <c r="DC304" s="198"/>
      <c r="DD304" s="198"/>
      <c r="DE304" s="198"/>
      <c r="DF304" s="198"/>
      <c r="DG304" s="198"/>
      <c r="DH304" s="198"/>
      <c r="DI304" s="198"/>
      <c r="DJ304" s="198"/>
      <c r="DK304" s="198"/>
      <c r="DL304" s="198"/>
      <c r="DM304" s="198"/>
      <c r="DN304" s="198"/>
      <c r="DO304" s="198"/>
      <c r="DP304" s="198"/>
      <c r="DQ304" s="198"/>
      <c r="DR304" s="198"/>
      <c r="DS304" s="198"/>
      <c r="DT304" s="198"/>
      <c r="DU304" s="198"/>
      <c r="DV304" s="198"/>
      <c r="DW304" s="198"/>
      <c r="DX304" s="198"/>
      <c r="DY304" s="198"/>
      <c r="DZ304" s="198"/>
      <c r="EA304" s="198"/>
      <c r="EB304" s="198"/>
      <c r="EC304" s="198"/>
      <c r="ED304" s="198"/>
      <c r="EE304" s="198"/>
      <c r="EF304" s="198"/>
      <c r="EG304" s="198"/>
      <c r="EH304" s="198"/>
      <c r="EI304" s="198"/>
      <c r="EJ304" s="198"/>
      <c r="EK304" s="198"/>
      <c r="EL304" s="198"/>
      <c r="EM304" s="198"/>
      <c r="EN304" s="198"/>
      <c r="EO304" s="198"/>
      <c r="EP304" s="198"/>
      <c r="EQ304" s="198"/>
      <c r="ER304" s="198"/>
      <c r="ES304" s="198"/>
      <c r="ET304" s="198"/>
      <c r="EU304" s="198"/>
      <c r="EV304" s="198"/>
      <c r="EW304" s="198"/>
      <c r="EX304" s="198"/>
      <c r="EY304" s="198"/>
      <c r="EZ304" s="198"/>
      <c r="FA304" s="198"/>
      <c r="FB304" s="198"/>
      <c r="FC304" s="198"/>
      <c r="FD304" s="198"/>
      <c r="FE304" s="198"/>
      <c r="FF304" s="198"/>
      <c r="FG304" s="198"/>
      <c r="FH304" s="198"/>
      <c r="FI304" s="198"/>
      <c r="FJ304" s="198"/>
      <c r="FK304" s="198"/>
      <c r="FL304" s="198"/>
      <c r="FM304" s="198"/>
      <c r="FN304" s="198"/>
      <c r="FO304" s="198"/>
      <c r="FP304" s="198"/>
      <c r="FQ304" s="198"/>
      <c r="FR304" s="198"/>
      <c r="FS304" s="198"/>
      <c r="FT304" s="198"/>
      <c r="FU304" s="198"/>
      <c r="FV304" s="198"/>
      <c r="FW304" s="198"/>
      <c r="FX304" s="198"/>
      <c r="FY304" s="198"/>
      <c r="FZ304" s="198"/>
      <c r="GA304" s="198"/>
      <c r="GB304" s="198"/>
      <c r="GC304" s="198"/>
      <c r="GD304" s="198"/>
      <c r="GE304" s="198"/>
      <c r="GF304" s="198"/>
      <c r="GG304" s="198"/>
      <c r="GH304" s="198"/>
      <c r="GI304" s="198"/>
      <c r="GJ304" s="198"/>
      <c r="GK304" s="198"/>
      <c r="GL304" s="198"/>
      <c r="GM304" s="198"/>
      <c r="GN304" s="198"/>
      <c r="GO304" s="198"/>
      <c r="GP304" s="198"/>
      <c r="GQ304" s="198"/>
      <c r="GR304" s="198"/>
      <c r="GS304" s="198"/>
      <c r="GT304" s="198"/>
      <c r="GU304" s="198"/>
      <c r="GV304" s="198"/>
      <c r="GW304" s="198"/>
      <c r="GX304" s="198"/>
      <c r="GY304" s="198"/>
      <c r="GZ304" s="198"/>
      <c r="HA304" s="198"/>
      <c r="HB304" s="198"/>
      <c r="HC304" s="198"/>
      <c r="HD304" s="198"/>
      <c r="HE304" s="198"/>
      <c r="HF304" s="198"/>
      <c r="HG304" s="198"/>
      <c r="HH304" s="198"/>
      <c r="HI304" s="198"/>
      <c r="HJ304" s="198"/>
      <c r="HK304" s="198"/>
      <c r="HL304" s="198"/>
      <c r="HM304" s="198"/>
      <c r="HN304" s="198"/>
    </row>
    <row r="305" s="197" customFormat="1" spans="1:222">
      <c r="A305" s="210"/>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198"/>
      <c r="DB305" s="198"/>
      <c r="DC305" s="198"/>
      <c r="DD305" s="198"/>
      <c r="DE305" s="198"/>
      <c r="DF305" s="198"/>
      <c r="DG305" s="198"/>
      <c r="DH305" s="198"/>
      <c r="DI305" s="198"/>
      <c r="DJ305" s="198"/>
      <c r="DK305" s="198"/>
      <c r="DL305" s="198"/>
      <c r="DM305" s="198"/>
      <c r="DN305" s="198"/>
      <c r="DO305" s="198"/>
      <c r="DP305" s="198"/>
      <c r="DQ305" s="198"/>
      <c r="DR305" s="198"/>
      <c r="DS305" s="198"/>
      <c r="DT305" s="198"/>
      <c r="DU305" s="198"/>
      <c r="DV305" s="198"/>
      <c r="DW305" s="198"/>
      <c r="DX305" s="198"/>
      <c r="DY305" s="198"/>
      <c r="DZ305" s="198"/>
      <c r="EA305" s="198"/>
      <c r="EB305" s="198"/>
      <c r="EC305" s="198"/>
      <c r="ED305" s="198"/>
      <c r="EE305" s="198"/>
      <c r="EF305" s="198"/>
      <c r="EG305" s="198"/>
      <c r="EH305" s="198"/>
      <c r="EI305" s="198"/>
      <c r="EJ305" s="198"/>
      <c r="EK305" s="198"/>
      <c r="EL305" s="198"/>
      <c r="EM305" s="198"/>
      <c r="EN305" s="198"/>
      <c r="EO305" s="198"/>
      <c r="EP305" s="198"/>
      <c r="EQ305" s="198"/>
      <c r="ER305" s="198"/>
      <c r="ES305" s="198"/>
      <c r="ET305" s="198"/>
      <c r="EU305" s="198"/>
      <c r="EV305" s="198"/>
      <c r="EW305" s="198"/>
      <c r="EX305" s="198"/>
      <c r="EY305" s="198"/>
      <c r="EZ305" s="198"/>
      <c r="FA305" s="198"/>
      <c r="FB305" s="198"/>
      <c r="FC305" s="198"/>
      <c r="FD305" s="198"/>
      <c r="FE305" s="198"/>
      <c r="FF305" s="198"/>
      <c r="FG305" s="198"/>
      <c r="FH305" s="198"/>
      <c r="FI305" s="198"/>
      <c r="FJ305" s="198"/>
      <c r="FK305" s="198"/>
      <c r="FL305" s="198"/>
      <c r="FM305" s="198"/>
      <c r="FN305" s="198"/>
      <c r="FO305" s="198"/>
      <c r="FP305" s="198"/>
      <c r="FQ305" s="198"/>
      <c r="FR305" s="198"/>
      <c r="FS305" s="198"/>
      <c r="FT305" s="198"/>
      <c r="FU305" s="198"/>
      <c r="FV305" s="198"/>
      <c r="FW305" s="198"/>
      <c r="FX305" s="198"/>
      <c r="FY305" s="198"/>
      <c r="FZ305" s="198"/>
      <c r="GA305" s="198"/>
      <c r="GB305" s="198"/>
      <c r="GC305" s="198"/>
      <c r="GD305" s="198"/>
      <c r="GE305" s="198"/>
      <c r="GF305" s="198"/>
      <c r="GG305" s="198"/>
      <c r="GH305" s="198"/>
      <c r="GI305" s="198"/>
      <c r="GJ305" s="198"/>
      <c r="GK305" s="198"/>
      <c r="GL305" s="198"/>
      <c r="GM305" s="198"/>
      <c r="GN305" s="198"/>
      <c r="GO305" s="198"/>
      <c r="GP305" s="198"/>
      <c r="GQ305" s="198"/>
      <c r="GR305" s="198"/>
      <c r="GS305" s="198"/>
      <c r="GT305" s="198"/>
      <c r="GU305" s="198"/>
      <c r="GV305" s="198"/>
      <c r="GW305" s="198"/>
      <c r="GX305" s="198"/>
      <c r="GY305" s="198"/>
      <c r="GZ305" s="198"/>
      <c r="HA305" s="198"/>
      <c r="HB305" s="198"/>
      <c r="HC305" s="198"/>
      <c r="HD305" s="198"/>
      <c r="HE305" s="198"/>
      <c r="HF305" s="198"/>
      <c r="HG305" s="198"/>
      <c r="HH305" s="198"/>
      <c r="HI305" s="198"/>
      <c r="HJ305" s="198"/>
      <c r="HK305" s="198"/>
      <c r="HL305" s="198"/>
      <c r="HM305" s="198"/>
      <c r="HN305" s="198"/>
    </row>
    <row r="306" s="197" customFormat="1" spans="1:222">
      <c r="A306" s="210"/>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198"/>
      <c r="DB306" s="198"/>
      <c r="DC306" s="198"/>
      <c r="DD306" s="198"/>
      <c r="DE306" s="198"/>
      <c r="DF306" s="198"/>
      <c r="DG306" s="198"/>
      <c r="DH306" s="198"/>
      <c r="DI306" s="198"/>
      <c r="DJ306" s="198"/>
      <c r="DK306" s="198"/>
      <c r="DL306" s="198"/>
      <c r="DM306" s="198"/>
      <c r="DN306" s="198"/>
      <c r="DO306" s="198"/>
      <c r="DP306" s="198"/>
      <c r="DQ306" s="198"/>
      <c r="DR306" s="198"/>
      <c r="DS306" s="198"/>
      <c r="DT306" s="198"/>
      <c r="DU306" s="198"/>
      <c r="DV306" s="198"/>
      <c r="DW306" s="198"/>
      <c r="DX306" s="198"/>
      <c r="DY306" s="198"/>
      <c r="DZ306" s="198"/>
      <c r="EA306" s="198"/>
      <c r="EB306" s="198"/>
      <c r="EC306" s="198"/>
      <c r="ED306" s="198"/>
      <c r="EE306" s="198"/>
      <c r="EF306" s="198"/>
      <c r="EG306" s="198"/>
      <c r="EH306" s="198"/>
      <c r="EI306" s="198"/>
      <c r="EJ306" s="198"/>
      <c r="EK306" s="198"/>
      <c r="EL306" s="198"/>
      <c r="EM306" s="198"/>
      <c r="EN306" s="198"/>
      <c r="EO306" s="198"/>
      <c r="EP306" s="198"/>
      <c r="EQ306" s="198"/>
      <c r="ER306" s="198"/>
      <c r="ES306" s="198"/>
      <c r="ET306" s="198"/>
      <c r="EU306" s="198"/>
      <c r="EV306" s="198"/>
      <c r="EW306" s="198"/>
      <c r="EX306" s="198"/>
      <c r="EY306" s="198"/>
      <c r="EZ306" s="198"/>
      <c r="FA306" s="198"/>
      <c r="FB306" s="198"/>
      <c r="FC306" s="198"/>
      <c r="FD306" s="198"/>
      <c r="FE306" s="198"/>
      <c r="FF306" s="198"/>
      <c r="FG306" s="198"/>
      <c r="FH306" s="198"/>
      <c r="FI306" s="198"/>
      <c r="FJ306" s="198"/>
      <c r="FK306" s="198"/>
      <c r="FL306" s="198"/>
      <c r="FM306" s="198"/>
      <c r="FN306" s="198"/>
      <c r="FO306" s="198"/>
      <c r="FP306" s="198"/>
      <c r="FQ306" s="198"/>
      <c r="FR306" s="198"/>
      <c r="FS306" s="198"/>
      <c r="FT306" s="198"/>
      <c r="FU306" s="198"/>
      <c r="FV306" s="198"/>
      <c r="FW306" s="198"/>
      <c r="FX306" s="198"/>
      <c r="FY306" s="198"/>
      <c r="FZ306" s="198"/>
      <c r="GA306" s="198"/>
      <c r="GB306" s="198"/>
      <c r="GC306" s="198"/>
      <c r="GD306" s="198"/>
      <c r="GE306" s="198"/>
      <c r="GF306" s="198"/>
      <c r="GG306" s="198"/>
      <c r="GH306" s="198"/>
      <c r="GI306" s="198"/>
      <c r="GJ306" s="198"/>
      <c r="GK306" s="198"/>
      <c r="GL306" s="198"/>
      <c r="GM306" s="198"/>
      <c r="GN306" s="198"/>
      <c r="GO306" s="198"/>
      <c r="GP306" s="198"/>
      <c r="GQ306" s="198"/>
      <c r="GR306" s="198"/>
      <c r="GS306" s="198"/>
      <c r="GT306" s="198"/>
      <c r="GU306" s="198"/>
      <c r="GV306" s="198"/>
      <c r="GW306" s="198"/>
      <c r="GX306" s="198"/>
      <c r="GY306" s="198"/>
      <c r="GZ306" s="198"/>
      <c r="HA306" s="198"/>
      <c r="HB306" s="198"/>
      <c r="HC306" s="198"/>
      <c r="HD306" s="198"/>
      <c r="HE306" s="198"/>
      <c r="HF306" s="198"/>
      <c r="HG306" s="198"/>
      <c r="HH306" s="198"/>
      <c r="HI306" s="198"/>
      <c r="HJ306" s="198"/>
      <c r="HK306" s="198"/>
      <c r="HL306" s="198"/>
      <c r="HM306" s="198"/>
      <c r="HN306" s="198"/>
    </row>
    <row r="307" s="197" customFormat="1" spans="1:222">
      <c r="A307" s="210"/>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198"/>
      <c r="BT307" s="198"/>
      <c r="BU307" s="198"/>
      <c r="BV307" s="198"/>
      <c r="BW307" s="198"/>
      <c r="BX307" s="198"/>
      <c r="BY307" s="198"/>
      <c r="BZ307" s="198"/>
      <c r="CA307" s="198"/>
      <c r="CB307" s="198"/>
      <c r="CC307" s="198"/>
      <c r="CD307" s="198"/>
      <c r="CE307" s="198"/>
      <c r="CF307" s="198"/>
      <c r="CG307" s="198"/>
      <c r="CH307" s="198"/>
      <c r="CI307" s="198"/>
      <c r="CJ307" s="198"/>
      <c r="CK307" s="198"/>
      <c r="CL307" s="198"/>
      <c r="CM307" s="198"/>
      <c r="CN307" s="198"/>
      <c r="CO307" s="198"/>
      <c r="CP307" s="198"/>
      <c r="CQ307" s="198"/>
      <c r="CR307" s="198"/>
      <c r="CS307" s="198"/>
      <c r="CT307" s="198"/>
      <c r="CU307" s="198"/>
      <c r="CV307" s="198"/>
      <c r="CW307" s="198"/>
      <c r="CX307" s="198"/>
      <c r="CY307" s="198"/>
      <c r="CZ307" s="198"/>
      <c r="DA307" s="198"/>
      <c r="DB307" s="198"/>
      <c r="DC307" s="198"/>
      <c r="DD307" s="198"/>
      <c r="DE307" s="198"/>
      <c r="DF307" s="198"/>
      <c r="DG307" s="198"/>
      <c r="DH307" s="198"/>
      <c r="DI307" s="198"/>
      <c r="DJ307" s="198"/>
      <c r="DK307" s="198"/>
      <c r="DL307" s="198"/>
      <c r="DM307" s="198"/>
      <c r="DN307" s="198"/>
      <c r="DO307" s="198"/>
      <c r="DP307" s="198"/>
      <c r="DQ307" s="198"/>
      <c r="DR307" s="198"/>
      <c r="DS307" s="198"/>
      <c r="DT307" s="198"/>
      <c r="DU307" s="198"/>
      <c r="DV307" s="198"/>
      <c r="DW307" s="198"/>
      <c r="DX307" s="198"/>
      <c r="DY307" s="198"/>
      <c r="DZ307" s="198"/>
      <c r="EA307" s="198"/>
      <c r="EB307" s="198"/>
      <c r="EC307" s="198"/>
      <c r="ED307" s="198"/>
      <c r="EE307" s="198"/>
      <c r="EF307" s="198"/>
      <c r="EG307" s="198"/>
      <c r="EH307" s="198"/>
      <c r="EI307" s="198"/>
      <c r="EJ307" s="198"/>
      <c r="EK307" s="198"/>
      <c r="EL307" s="198"/>
      <c r="EM307" s="198"/>
      <c r="EN307" s="198"/>
      <c r="EO307" s="198"/>
      <c r="EP307" s="198"/>
      <c r="EQ307" s="198"/>
      <c r="ER307" s="198"/>
      <c r="ES307" s="198"/>
      <c r="ET307" s="198"/>
      <c r="EU307" s="198"/>
      <c r="EV307" s="198"/>
      <c r="EW307" s="198"/>
      <c r="EX307" s="198"/>
      <c r="EY307" s="198"/>
      <c r="EZ307" s="198"/>
      <c r="FA307" s="198"/>
      <c r="FB307" s="198"/>
      <c r="FC307" s="198"/>
      <c r="FD307" s="198"/>
      <c r="FE307" s="198"/>
      <c r="FF307" s="198"/>
      <c r="FG307" s="198"/>
      <c r="FH307" s="198"/>
      <c r="FI307" s="198"/>
      <c r="FJ307" s="198"/>
      <c r="FK307" s="198"/>
      <c r="FL307" s="198"/>
      <c r="FM307" s="198"/>
      <c r="FN307" s="198"/>
      <c r="FO307" s="198"/>
      <c r="FP307" s="198"/>
      <c r="FQ307" s="198"/>
      <c r="FR307" s="198"/>
      <c r="FS307" s="198"/>
      <c r="FT307" s="198"/>
      <c r="FU307" s="198"/>
      <c r="FV307" s="198"/>
      <c r="FW307" s="198"/>
      <c r="FX307" s="198"/>
      <c r="FY307" s="198"/>
      <c r="FZ307" s="198"/>
      <c r="GA307" s="198"/>
      <c r="GB307" s="198"/>
      <c r="GC307" s="198"/>
      <c r="GD307" s="198"/>
      <c r="GE307" s="198"/>
      <c r="GF307" s="198"/>
      <c r="GG307" s="198"/>
      <c r="GH307" s="198"/>
      <c r="GI307" s="198"/>
      <c r="GJ307" s="198"/>
      <c r="GK307" s="198"/>
      <c r="GL307" s="198"/>
      <c r="GM307" s="198"/>
      <c r="GN307" s="198"/>
      <c r="GO307" s="198"/>
      <c r="GP307" s="198"/>
      <c r="GQ307" s="198"/>
      <c r="GR307" s="198"/>
      <c r="GS307" s="198"/>
      <c r="GT307" s="198"/>
      <c r="GU307" s="198"/>
      <c r="GV307" s="198"/>
      <c r="GW307" s="198"/>
      <c r="GX307" s="198"/>
      <c r="GY307" s="198"/>
      <c r="GZ307" s="198"/>
      <c r="HA307" s="198"/>
      <c r="HB307" s="198"/>
      <c r="HC307" s="198"/>
      <c r="HD307" s="198"/>
      <c r="HE307" s="198"/>
      <c r="HF307" s="198"/>
      <c r="HG307" s="198"/>
      <c r="HH307" s="198"/>
      <c r="HI307" s="198"/>
      <c r="HJ307" s="198"/>
      <c r="HK307" s="198"/>
      <c r="HL307" s="198"/>
      <c r="HM307" s="198"/>
      <c r="HN307" s="198"/>
    </row>
    <row r="308" s="197" customFormat="1" spans="1:222">
      <c r="A308" s="210"/>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198"/>
      <c r="DP308" s="198"/>
      <c r="DQ308" s="198"/>
      <c r="DR308" s="198"/>
      <c r="DS308" s="198"/>
      <c r="DT308" s="198"/>
      <c r="DU308" s="198"/>
      <c r="DV308" s="198"/>
      <c r="DW308" s="198"/>
      <c r="DX308" s="198"/>
      <c r="DY308" s="198"/>
      <c r="DZ308" s="198"/>
      <c r="EA308" s="198"/>
      <c r="EB308" s="198"/>
      <c r="EC308" s="198"/>
      <c r="ED308" s="198"/>
      <c r="EE308" s="198"/>
      <c r="EF308" s="198"/>
      <c r="EG308" s="198"/>
      <c r="EH308" s="198"/>
      <c r="EI308" s="198"/>
      <c r="EJ308" s="198"/>
      <c r="EK308" s="198"/>
      <c r="EL308" s="198"/>
      <c r="EM308" s="198"/>
      <c r="EN308" s="198"/>
      <c r="EO308" s="198"/>
      <c r="EP308" s="198"/>
      <c r="EQ308" s="198"/>
      <c r="ER308" s="198"/>
      <c r="ES308" s="198"/>
      <c r="ET308" s="198"/>
      <c r="EU308" s="198"/>
      <c r="EV308" s="198"/>
      <c r="EW308" s="198"/>
      <c r="EX308" s="198"/>
      <c r="EY308" s="198"/>
      <c r="EZ308" s="198"/>
      <c r="FA308" s="198"/>
      <c r="FB308" s="198"/>
      <c r="FC308" s="198"/>
      <c r="FD308" s="198"/>
      <c r="FE308" s="198"/>
      <c r="FF308" s="198"/>
      <c r="FG308" s="198"/>
      <c r="FH308" s="198"/>
      <c r="FI308" s="198"/>
      <c r="FJ308" s="198"/>
      <c r="FK308" s="198"/>
      <c r="FL308" s="198"/>
      <c r="FM308" s="198"/>
      <c r="FN308" s="198"/>
      <c r="FO308" s="198"/>
      <c r="FP308" s="198"/>
      <c r="FQ308" s="198"/>
      <c r="FR308" s="198"/>
      <c r="FS308" s="198"/>
      <c r="FT308" s="198"/>
      <c r="FU308" s="198"/>
      <c r="FV308" s="198"/>
      <c r="FW308" s="198"/>
      <c r="FX308" s="198"/>
      <c r="FY308" s="198"/>
      <c r="FZ308" s="198"/>
      <c r="GA308" s="198"/>
      <c r="GB308" s="198"/>
      <c r="GC308" s="198"/>
      <c r="GD308" s="198"/>
      <c r="GE308" s="198"/>
      <c r="GF308" s="198"/>
      <c r="GG308" s="198"/>
      <c r="GH308" s="198"/>
      <c r="GI308" s="198"/>
      <c r="GJ308" s="198"/>
      <c r="GK308" s="198"/>
      <c r="GL308" s="198"/>
      <c r="GM308" s="198"/>
      <c r="GN308" s="198"/>
      <c r="GO308" s="198"/>
      <c r="GP308" s="198"/>
      <c r="GQ308" s="198"/>
      <c r="GR308" s="198"/>
      <c r="GS308" s="198"/>
      <c r="GT308" s="198"/>
      <c r="GU308" s="198"/>
      <c r="GV308" s="198"/>
      <c r="GW308" s="198"/>
      <c r="GX308" s="198"/>
      <c r="GY308" s="198"/>
      <c r="GZ308" s="198"/>
      <c r="HA308" s="198"/>
      <c r="HB308" s="198"/>
      <c r="HC308" s="198"/>
      <c r="HD308" s="198"/>
      <c r="HE308" s="198"/>
      <c r="HF308" s="198"/>
      <c r="HG308" s="198"/>
      <c r="HH308" s="198"/>
      <c r="HI308" s="198"/>
      <c r="HJ308" s="198"/>
      <c r="HK308" s="198"/>
      <c r="HL308" s="198"/>
      <c r="HM308" s="198"/>
      <c r="HN308" s="198"/>
    </row>
    <row r="309" s="197" customFormat="1" spans="1:222">
      <c r="A309" s="210"/>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198"/>
      <c r="BT309" s="198"/>
      <c r="BU309" s="198"/>
      <c r="BV309" s="198"/>
      <c r="BW309" s="198"/>
      <c r="BX309" s="198"/>
      <c r="BY309" s="198"/>
      <c r="BZ309" s="198"/>
      <c r="CA309" s="198"/>
      <c r="CB309" s="198"/>
      <c r="CC309" s="198"/>
      <c r="CD309" s="198"/>
      <c r="CE309" s="198"/>
      <c r="CF309" s="198"/>
      <c r="CG309" s="198"/>
      <c r="CH309" s="198"/>
      <c r="CI309" s="198"/>
      <c r="CJ309" s="198"/>
      <c r="CK309" s="198"/>
      <c r="CL309" s="198"/>
      <c r="CM309" s="198"/>
      <c r="CN309" s="198"/>
      <c r="CO309" s="198"/>
      <c r="CP309" s="198"/>
      <c r="CQ309" s="198"/>
      <c r="CR309" s="198"/>
      <c r="CS309" s="198"/>
      <c r="CT309" s="198"/>
      <c r="CU309" s="198"/>
      <c r="CV309" s="198"/>
      <c r="CW309" s="198"/>
      <c r="CX309" s="198"/>
      <c r="CY309" s="198"/>
      <c r="CZ309" s="198"/>
      <c r="DA309" s="198"/>
      <c r="DB309" s="198"/>
      <c r="DC309" s="198"/>
      <c r="DD309" s="198"/>
      <c r="DE309" s="198"/>
      <c r="DF309" s="198"/>
      <c r="DG309" s="198"/>
      <c r="DH309" s="198"/>
      <c r="DI309" s="198"/>
      <c r="DJ309" s="198"/>
      <c r="DK309" s="198"/>
      <c r="DL309" s="198"/>
      <c r="DM309" s="198"/>
      <c r="DN309" s="198"/>
      <c r="DO309" s="198"/>
      <c r="DP309" s="198"/>
      <c r="DQ309" s="198"/>
      <c r="DR309" s="198"/>
      <c r="DS309" s="198"/>
      <c r="DT309" s="198"/>
      <c r="DU309" s="198"/>
      <c r="DV309" s="198"/>
      <c r="DW309" s="198"/>
      <c r="DX309" s="198"/>
      <c r="DY309" s="198"/>
      <c r="DZ309" s="198"/>
      <c r="EA309" s="198"/>
      <c r="EB309" s="198"/>
      <c r="EC309" s="198"/>
      <c r="ED309" s="198"/>
      <c r="EE309" s="198"/>
      <c r="EF309" s="198"/>
      <c r="EG309" s="198"/>
      <c r="EH309" s="198"/>
      <c r="EI309" s="198"/>
      <c r="EJ309" s="198"/>
      <c r="EK309" s="198"/>
      <c r="EL309" s="198"/>
      <c r="EM309" s="198"/>
      <c r="EN309" s="198"/>
      <c r="EO309" s="198"/>
      <c r="EP309" s="198"/>
      <c r="EQ309" s="198"/>
      <c r="ER309" s="198"/>
      <c r="ES309" s="198"/>
      <c r="ET309" s="198"/>
      <c r="EU309" s="198"/>
      <c r="EV309" s="198"/>
      <c r="EW309" s="198"/>
      <c r="EX309" s="198"/>
      <c r="EY309" s="198"/>
      <c r="EZ309" s="198"/>
      <c r="FA309" s="198"/>
      <c r="FB309" s="198"/>
      <c r="FC309" s="198"/>
      <c r="FD309" s="198"/>
      <c r="FE309" s="198"/>
      <c r="FF309" s="198"/>
      <c r="FG309" s="198"/>
      <c r="FH309" s="198"/>
      <c r="FI309" s="198"/>
      <c r="FJ309" s="198"/>
      <c r="FK309" s="198"/>
      <c r="FL309" s="198"/>
      <c r="FM309" s="198"/>
      <c r="FN309" s="198"/>
      <c r="FO309" s="198"/>
      <c r="FP309" s="198"/>
      <c r="FQ309" s="198"/>
      <c r="FR309" s="198"/>
      <c r="FS309" s="198"/>
      <c r="FT309" s="198"/>
      <c r="FU309" s="198"/>
      <c r="FV309" s="198"/>
      <c r="FW309" s="198"/>
      <c r="FX309" s="198"/>
      <c r="FY309" s="198"/>
      <c r="FZ309" s="198"/>
      <c r="GA309" s="198"/>
      <c r="GB309" s="198"/>
      <c r="GC309" s="198"/>
      <c r="GD309" s="198"/>
      <c r="GE309" s="198"/>
      <c r="GF309" s="198"/>
      <c r="GG309" s="198"/>
      <c r="GH309" s="198"/>
      <c r="GI309" s="198"/>
      <c r="GJ309" s="198"/>
      <c r="GK309" s="198"/>
      <c r="GL309" s="198"/>
      <c r="GM309" s="198"/>
      <c r="GN309" s="198"/>
      <c r="GO309" s="198"/>
      <c r="GP309" s="198"/>
      <c r="GQ309" s="198"/>
      <c r="GR309" s="198"/>
      <c r="GS309" s="198"/>
      <c r="GT309" s="198"/>
      <c r="GU309" s="198"/>
      <c r="GV309" s="198"/>
      <c r="GW309" s="198"/>
      <c r="GX309" s="198"/>
      <c r="GY309" s="198"/>
      <c r="GZ309" s="198"/>
      <c r="HA309" s="198"/>
      <c r="HB309" s="198"/>
      <c r="HC309" s="198"/>
      <c r="HD309" s="198"/>
      <c r="HE309" s="198"/>
      <c r="HF309" s="198"/>
      <c r="HG309" s="198"/>
      <c r="HH309" s="198"/>
      <c r="HI309" s="198"/>
      <c r="HJ309" s="198"/>
      <c r="HK309" s="198"/>
      <c r="HL309" s="198"/>
      <c r="HM309" s="198"/>
      <c r="HN309" s="198"/>
    </row>
    <row r="310" s="197" customFormat="1" spans="1:222">
      <c r="A310" s="210"/>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c r="BV310" s="198"/>
      <c r="BW310" s="198"/>
      <c r="BX310" s="198"/>
      <c r="BY310" s="198"/>
      <c r="BZ310" s="198"/>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198"/>
      <c r="DB310" s="198"/>
      <c r="DC310" s="198"/>
      <c r="DD310" s="198"/>
      <c r="DE310" s="198"/>
      <c r="DF310" s="198"/>
      <c r="DG310" s="198"/>
      <c r="DH310" s="198"/>
      <c r="DI310" s="198"/>
      <c r="DJ310" s="198"/>
      <c r="DK310" s="198"/>
      <c r="DL310" s="198"/>
      <c r="DM310" s="198"/>
      <c r="DN310" s="198"/>
      <c r="DO310" s="198"/>
      <c r="DP310" s="198"/>
      <c r="DQ310" s="198"/>
      <c r="DR310" s="198"/>
      <c r="DS310" s="198"/>
      <c r="DT310" s="198"/>
      <c r="DU310" s="198"/>
      <c r="DV310" s="198"/>
      <c r="DW310" s="198"/>
      <c r="DX310" s="198"/>
      <c r="DY310" s="198"/>
      <c r="DZ310" s="198"/>
      <c r="EA310" s="198"/>
      <c r="EB310" s="198"/>
      <c r="EC310" s="198"/>
      <c r="ED310" s="198"/>
      <c r="EE310" s="198"/>
      <c r="EF310" s="198"/>
      <c r="EG310" s="198"/>
      <c r="EH310" s="198"/>
      <c r="EI310" s="198"/>
      <c r="EJ310" s="198"/>
      <c r="EK310" s="198"/>
      <c r="EL310" s="198"/>
      <c r="EM310" s="198"/>
      <c r="EN310" s="198"/>
      <c r="EO310" s="198"/>
      <c r="EP310" s="198"/>
      <c r="EQ310" s="198"/>
      <c r="ER310" s="198"/>
      <c r="ES310" s="198"/>
      <c r="ET310" s="198"/>
      <c r="EU310" s="198"/>
      <c r="EV310" s="198"/>
      <c r="EW310" s="198"/>
      <c r="EX310" s="198"/>
      <c r="EY310" s="198"/>
      <c r="EZ310" s="198"/>
      <c r="FA310" s="198"/>
      <c r="FB310" s="198"/>
      <c r="FC310" s="198"/>
      <c r="FD310" s="198"/>
      <c r="FE310" s="198"/>
      <c r="FF310" s="198"/>
      <c r="FG310" s="198"/>
      <c r="FH310" s="198"/>
      <c r="FI310" s="198"/>
      <c r="FJ310" s="198"/>
      <c r="FK310" s="198"/>
      <c r="FL310" s="198"/>
      <c r="FM310" s="198"/>
      <c r="FN310" s="198"/>
      <c r="FO310" s="198"/>
      <c r="FP310" s="198"/>
      <c r="FQ310" s="198"/>
      <c r="FR310" s="198"/>
      <c r="FS310" s="198"/>
      <c r="FT310" s="198"/>
      <c r="FU310" s="198"/>
      <c r="FV310" s="198"/>
      <c r="FW310" s="198"/>
      <c r="FX310" s="198"/>
      <c r="FY310" s="198"/>
      <c r="FZ310" s="198"/>
      <c r="GA310" s="198"/>
      <c r="GB310" s="198"/>
      <c r="GC310" s="198"/>
      <c r="GD310" s="198"/>
      <c r="GE310" s="198"/>
      <c r="GF310" s="198"/>
      <c r="GG310" s="198"/>
      <c r="GH310" s="198"/>
      <c r="GI310" s="198"/>
      <c r="GJ310" s="198"/>
      <c r="GK310" s="198"/>
      <c r="GL310" s="198"/>
      <c r="GM310" s="198"/>
      <c r="GN310" s="198"/>
      <c r="GO310" s="198"/>
      <c r="GP310" s="198"/>
      <c r="GQ310" s="198"/>
      <c r="GR310" s="198"/>
      <c r="GS310" s="198"/>
      <c r="GT310" s="198"/>
      <c r="GU310" s="198"/>
      <c r="GV310" s="198"/>
      <c r="GW310" s="198"/>
      <c r="GX310" s="198"/>
      <c r="GY310" s="198"/>
      <c r="GZ310" s="198"/>
      <c r="HA310" s="198"/>
      <c r="HB310" s="198"/>
      <c r="HC310" s="198"/>
      <c r="HD310" s="198"/>
      <c r="HE310" s="198"/>
      <c r="HF310" s="198"/>
      <c r="HG310" s="198"/>
      <c r="HH310" s="198"/>
      <c r="HI310" s="198"/>
      <c r="HJ310" s="198"/>
      <c r="HK310" s="198"/>
      <c r="HL310" s="198"/>
      <c r="HM310" s="198"/>
      <c r="HN310" s="198"/>
    </row>
    <row r="311" s="197" customFormat="1" spans="1:222">
      <c r="A311" s="210"/>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c r="BN311" s="198"/>
      <c r="BO311" s="198"/>
      <c r="BP311" s="198"/>
      <c r="BQ311" s="198"/>
      <c r="BR311" s="198"/>
      <c r="BS311" s="198"/>
      <c r="BT311" s="198"/>
      <c r="BU311" s="198"/>
      <c r="BV311" s="198"/>
      <c r="BW311" s="198"/>
      <c r="BX311" s="198"/>
      <c r="BY311" s="198"/>
      <c r="BZ311" s="198"/>
      <c r="CA311" s="198"/>
      <c r="CB311" s="198"/>
      <c r="CC311" s="198"/>
      <c r="CD311" s="198"/>
      <c r="CE311" s="198"/>
      <c r="CF311" s="198"/>
      <c r="CG311" s="198"/>
      <c r="CH311" s="198"/>
      <c r="CI311" s="198"/>
      <c r="CJ311" s="198"/>
      <c r="CK311" s="198"/>
      <c r="CL311" s="198"/>
      <c r="CM311" s="198"/>
      <c r="CN311" s="198"/>
      <c r="CO311" s="198"/>
      <c r="CP311" s="198"/>
      <c r="CQ311" s="198"/>
      <c r="CR311" s="198"/>
      <c r="CS311" s="198"/>
      <c r="CT311" s="198"/>
      <c r="CU311" s="198"/>
      <c r="CV311" s="198"/>
      <c r="CW311" s="198"/>
      <c r="CX311" s="198"/>
      <c r="CY311" s="198"/>
      <c r="CZ311" s="198"/>
      <c r="DA311" s="198"/>
      <c r="DB311" s="198"/>
      <c r="DC311" s="198"/>
      <c r="DD311" s="198"/>
      <c r="DE311" s="198"/>
      <c r="DF311" s="198"/>
      <c r="DG311" s="198"/>
      <c r="DH311" s="198"/>
      <c r="DI311" s="198"/>
      <c r="DJ311" s="198"/>
      <c r="DK311" s="198"/>
      <c r="DL311" s="198"/>
      <c r="DM311" s="198"/>
      <c r="DN311" s="198"/>
      <c r="DO311" s="198"/>
      <c r="DP311" s="198"/>
      <c r="DQ311" s="198"/>
      <c r="DR311" s="198"/>
      <c r="DS311" s="198"/>
      <c r="DT311" s="198"/>
      <c r="DU311" s="198"/>
      <c r="DV311" s="198"/>
      <c r="DW311" s="198"/>
      <c r="DX311" s="198"/>
      <c r="DY311" s="198"/>
      <c r="DZ311" s="198"/>
      <c r="EA311" s="198"/>
      <c r="EB311" s="198"/>
      <c r="EC311" s="198"/>
      <c r="ED311" s="198"/>
      <c r="EE311" s="198"/>
      <c r="EF311" s="198"/>
      <c r="EG311" s="198"/>
      <c r="EH311" s="198"/>
      <c r="EI311" s="198"/>
      <c r="EJ311" s="198"/>
      <c r="EK311" s="198"/>
      <c r="EL311" s="198"/>
      <c r="EM311" s="198"/>
      <c r="EN311" s="198"/>
      <c r="EO311" s="198"/>
      <c r="EP311" s="198"/>
      <c r="EQ311" s="198"/>
      <c r="ER311" s="198"/>
      <c r="ES311" s="198"/>
      <c r="ET311" s="198"/>
      <c r="EU311" s="198"/>
      <c r="EV311" s="198"/>
      <c r="EW311" s="198"/>
      <c r="EX311" s="198"/>
      <c r="EY311" s="198"/>
      <c r="EZ311" s="198"/>
      <c r="FA311" s="198"/>
      <c r="FB311" s="198"/>
      <c r="FC311" s="198"/>
      <c r="FD311" s="198"/>
      <c r="FE311" s="198"/>
      <c r="FF311" s="198"/>
      <c r="FG311" s="198"/>
      <c r="FH311" s="198"/>
      <c r="FI311" s="198"/>
      <c r="FJ311" s="198"/>
      <c r="FK311" s="198"/>
      <c r="FL311" s="198"/>
      <c r="FM311" s="198"/>
      <c r="FN311" s="198"/>
      <c r="FO311" s="198"/>
      <c r="FP311" s="198"/>
      <c r="FQ311" s="198"/>
      <c r="FR311" s="198"/>
      <c r="FS311" s="198"/>
      <c r="FT311" s="198"/>
      <c r="FU311" s="198"/>
      <c r="FV311" s="198"/>
      <c r="FW311" s="198"/>
      <c r="FX311" s="198"/>
      <c r="FY311" s="198"/>
      <c r="FZ311" s="198"/>
      <c r="GA311" s="198"/>
      <c r="GB311" s="198"/>
      <c r="GC311" s="198"/>
      <c r="GD311" s="198"/>
      <c r="GE311" s="198"/>
      <c r="GF311" s="198"/>
      <c r="GG311" s="198"/>
      <c r="GH311" s="198"/>
      <c r="GI311" s="198"/>
      <c r="GJ311" s="198"/>
      <c r="GK311" s="198"/>
      <c r="GL311" s="198"/>
      <c r="GM311" s="198"/>
      <c r="GN311" s="198"/>
      <c r="GO311" s="198"/>
      <c r="GP311" s="198"/>
      <c r="GQ311" s="198"/>
      <c r="GR311" s="198"/>
      <c r="GS311" s="198"/>
      <c r="GT311" s="198"/>
      <c r="GU311" s="198"/>
      <c r="GV311" s="198"/>
      <c r="GW311" s="198"/>
      <c r="GX311" s="198"/>
      <c r="GY311" s="198"/>
      <c r="GZ311" s="198"/>
      <c r="HA311" s="198"/>
      <c r="HB311" s="198"/>
      <c r="HC311" s="198"/>
      <c r="HD311" s="198"/>
      <c r="HE311" s="198"/>
      <c r="HF311" s="198"/>
      <c r="HG311" s="198"/>
      <c r="HH311" s="198"/>
      <c r="HI311" s="198"/>
      <c r="HJ311" s="198"/>
      <c r="HK311" s="198"/>
      <c r="HL311" s="198"/>
      <c r="HM311" s="198"/>
      <c r="HN311" s="198"/>
    </row>
    <row r="312" s="197" customFormat="1" spans="1:222">
      <c r="A312" s="210"/>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c r="BN312" s="198"/>
      <c r="BO312" s="198"/>
      <c r="BP312" s="198"/>
      <c r="BQ312" s="198"/>
      <c r="BR312" s="198"/>
      <c r="BS312" s="198"/>
      <c r="BT312" s="198"/>
      <c r="BU312" s="198"/>
      <c r="BV312" s="198"/>
      <c r="BW312" s="198"/>
      <c r="BX312" s="198"/>
      <c r="BY312" s="198"/>
      <c r="BZ312" s="198"/>
      <c r="CA312" s="198"/>
      <c r="CB312" s="198"/>
      <c r="CC312" s="198"/>
      <c r="CD312" s="198"/>
      <c r="CE312" s="198"/>
      <c r="CF312" s="198"/>
      <c r="CG312" s="198"/>
      <c r="CH312" s="198"/>
      <c r="CI312" s="198"/>
      <c r="CJ312" s="198"/>
      <c r="CK312" s="198"/>
      <c r="CL312" s="198"/>
      <c r="CM312" s="198"/>
      <c r="CN312" s="198"/>
      <c r="CO312" s="198"/>
      <c r="CP312" s="198"/>
      <c r="CQ312" s="198"/>
      <c r="CR312" s="198"/>
      <c r="CS312" s="198"/>
      <c r="CT312" s="198"/>
      <c r="CU312" s="198"/>
      <c r="CV312" s="198"/>
      <c r="CW312" s="198"/>
      <c r="CX312" s="198"/>
      <c r="CY312" s="198"/>
      <c r="CZ312" s="198"/>
      <c r="DA312" s="198"/>
      <c r="DB312" s="198"/>
      <c r="DC312" s="198"/>
      <c r="DD312" s="198"/>
      <c r="DE312" s="198"/>
      <c r="DF312" s="198"/>
      <c r="DG312" s="198"/>
      <c r="DH312" s="198"/>
      <c r="DI312" s="198"/>
      <c r="DJ312" s="198"/>
      <c r="DK312" s="198"/>
      <c r="DL312" s="198"/>
      <c r="DM312" s="198"/>
      <c r="DN312" s="198"/>
      <c r="DO312" s="198"/>
      <c r="DP312" s="198"/>
      <c r="DQ312" s="198"/>
      <c r="DR312" s="198"/>
      <c r="DS312" s="198"/>
      <c r="DT312" s="198"/>
      <c r="DU312" s="198"/>
      <c r="DV312" s="198"/>
      <c r="DW312" s="198"/>
      <c r="DX312" s="198"/>
      <c r="DY312" s="198"/>
      <c r="DZ312" s="198"/>
      <c r="EA312" s="198"/>
      <c r="EB312" s="198"/>
      <c r="EC312" s="198"/>
      <c r="ED312" s="198"/>
      <c r="EE312" s="198"/>
      <c r="EF312" s="198"/>
      <c r="EG312" s="198"/>
      <c r="EH312" s="198"/>
      <c r="EI312" s="198"/>
      <c r="EJ312" s="198"/>
      <c r="EK312" s="198"/>
      <c r="EL312" s="198"/>
      <c r="EM312" s="198"/>
      <c r="EN312" s="198"/>
      <c r="EO312" s="198"/>
      <c r="EP312" s="198"/>
      <c r="EQ312" s="198"/>
      <c r="ER312" s="198"/>
      <c r="ES312" s="198"/>
      <c r="ET312" s="198"/>
      <c r="EU312" s="198"/>
      <c r="EV312" s="198"/>
      <c r="EW312" s="198"/>
      <c r="EX312" s="198"/>
      <c r="EY312" s="198"/>
      <c r="EZ312" s="198"/>
      <c r="FA312" s="198"/>
      <c r="FB312" s="198"/>
      <c r="FC312" s="198"/>
      <c r="FD312" s="198"/>
      <c r="FE312" s="198"/>
      <c r="FF312" s="198"/>
      <c r="FG312" s="198"/>
      <c r="FH312" s="198"/>
      <c r="FI312" s="198"/>
      <c r="FJ312" s="198"/>
      <c r="FK312" s="198"/>
      <c r="FL312" s="198"/>
      <c r="FM312" s="198"/>
      <c r="FN312" s="198"/>
      <c r="FO312" s="198"/>
      <c r="FP312" s="198"/>
      <c r="FQ312" s="198"/>
      <c r="FR312" s="198"/>
      <c r="FS312" s="198"/>
      <c r="FT312" s="198"/>
      <c r="FU312" s="198"/>
      <c r="FV312" s="198"/>
      <c r="FW312" s="198"/>
      <c r="FX312" s="198"/>
      <c r="FY312" s="198"/>
      <c r="FZ312" s="198"/>
      <c r="GA312" s="198"/>
      <c r="GB312" s="198"/>
      <c r="GC312" s="198"/>
      <c r="GD312" s="198"/>
      <c r="GE312" s="198"/>
      <c r="GF312" s="198"/>
      <c r="GG312" s="198"/>
      <c r="GH312" s="198"/>
      <c r="GI312" s="198"/>
      <c r="GJ312" s="198"/>
      <c r="GK312" s="198"/>
      <c r="GL312" s="198"/>
      <c r="GM312" s="198"/>
      <c r="GN312" s="198"/>
      <c r="GO312" s="198"/>
      <c r="GP312" s="198"/>
      <c r="GQ312" s="198"/>
      <c r="GR312" s="198"/>
      <c r="GS312" s="198"/>
      <c r="GT312" s="198"/>
      <c r="GU312" s="198"/>
      <c r="GV312" s="198"/>
      <c r="GW312" s="198"/>
      <c r="GX312" s="198"/>
      <c r="GY312" s="198"/>
      <c r="GZ312" s="198"/>
      <c r="HA312" s="198"/>
      <c r="HB312" s="198"/>
      <c r="HC312" s="198"/>
      <c r="HD312" s="198"/>
      <c r="HE312" s="198"/>
      <c r="HF312" s="198"/>
      <c r="HG312" s="198"/>
      <c r="HH312" s="198"/>
      <c r="HI312" s="198"/>
      <c r="HJ312" s="198"/>
      <c r="HK312" s="198"/>
      <c r="HL312" s="198"/>
      <c r="HM312" s="198"/>
      <c r="HN312" s="198"/>
    </row>
    <row r="313" s="197" customFormat="1" spans="1:222">
      <c r="A313" s="210"/>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c r="BN313" s="198"/>
      <c r="BO313" s="198"/>
      <c r="BP313" s="198"/>
      <c r="BQ313" s="198"/>
      <c r="BR313" s="198"/>
      <c r="BS313" s="198"/>
      <c r="BT313" s="198"/>
      <c r="BU313" s="198"/>
      <c r="BV313" s="198"/>
      <c r="BW313" s="198"/>
      <c r="BX313" s="198"/>
      <c r="BY313" s="198"/>
      <c r="BZ313" s="198"/>
      <c r="CA313" s="198"/>
      <c r="CB313" s="198"/>
      <c r="CC313" s="198"/>
      <c r="CD313" s="198"/>
      <c r="CE313" s="198"/>
      <c r="CF313" s="198"/>
      <c r="CG313" s="198"/>
      <c r="CH313" s="198"/>
      <c r="CI313" s="198"/>
      <c r="CJ313" s="198"/>
      <c r="CK313" s="198"/>
      <c r="CL313" s="198"/>
      <c r="CM313" s="198"/>
      <c r="CN313" s="198"/>
      <c r="CO313" s="198"/>
      <c r="CP313" s="198"/>
      <c r="CQ313" s="198"/>
      <c r="CR313" s="198"/>
      <c r="CS313" s="198"/>
      <c r="CT313" s="198"/>
      <c r="CU313" s="198"/>
      <c r="CV313" s="198"/>
      <c r="CW313" s="198"/>
      <c r="CX313" s="198"/>
      <c r="CY313" s="198"/>
      <c r="CZ313" s="198"/>
      <c r="DA313" s="198"/>
      <c r="DB313" s="198"/>
      <c r="DC313" s="198"/>
      <c r="DD313" s="198"/>
      <c r="DE313" s="198"/>
      <c r="DF313" s="198"/>
      <c r="DG313" s="198"/>
      <c r="DH313" s="198"/>
      <c r="DI313" s="198"/>
      <c r="DJ313" s="198"/>
      <c r="DK313" s="198"/>
      <c r="DL313" s="198"/>
      <c r="DM313" s="198"/>
      <c r="DN313" s="198"/>
      <c r="DO313" s="198"/>
      <c r="DP313" s="198"/>
      <c r="DQ313" s="198"/>
      <c r="DR313" s="198"/>
      <c r="DS313" s="198"/>
      <c r="DT313" s="198"/>
      <c r="DU313" s="198"/>
      <c r="DV313" s="198"/>
      <c r="DW313" s="198"/>
      <c r="DX313" s="198"/>
      <c r="DY313" s="198"/>
      <c r="DZ313" s="198"/>
      <c r="EA313" s="198"/>
      <c r="EB313" s="198"/>
      <c r="EC313" s="198"/>
      <c r="ED313" s="198"/>
      <c r="EE313" s="198"/>
      <c r="EF313" s="198"/>
      <c r="EG313" s="198"/>
      <c r="EH313" s="198"/>
      <c r="EI313" s="198"/>
      <c r="EJ313" s="198"/>
      <c r="EK313" s="198"/>
      <c r="EL313" s="198"/>
      <c r="EM313" s="198"/>
      <c r="EN313" s="198"/>
      <c r="EO313" s="198"/>
      <c r="EP313" s="198"/>
      <c r="EQ313" s="198"/>
      <c r="ER313" s="198"/>
      <c r="ES313" s="198"/>
      <c r="ET313" s="198"/>
      <c r="EU313" s="198"/>
      <c r="EV313" s="198"/>
      <c r="EW313" s="198"/>
      <c r="EX313" s="198"/>
      <c r="EY313" s="198"/>
      <c r="EZ313" s="198"/>
      <c r="FA313" s="198"/>
      <c r="FB313" s="198"/>
      <c r="FC313" s="198"/>
      <c r="FD313" s="198"/>
      <c r="FE313" s="198"/>
      <c r="FF313" s="198"/>
      <c r="FG313" s="198"/>
      <c r="FH313" s="198"/>
      <c r="FI313" s="198"/>
      <c r="FJ313" s="198"/>
      <c r="FK313" s="198"/>
      <c r="FL313" s="198"/>
      <c r="FM313" s="198"/>
      <c r="FN313" s="198"/>
      <c r="FO313" s="198"/>
      <c r="FP313" s="198"/>
      <c r="FQ313" s="198"/>
      <c r="FR313" s="198"/>
      <c r="FS313" s="198"/>
      <c r="FT313" s="198"/>
      <c r="FU313" s="198"/>
      <c r="FV313" s="198"/>
      <c r="FW313" s="198"/>
      <c r="FX313" s="198"/>
      <c r="FY313" s="198"/>
      <c r="FZ313" s="198"/>
      <c r="GA313" s="198"/>
      <c r="GB313" s="198"/>
      <c r="GC313" s="198"/>
      <c r="GD313" s="198"/>
      <c r="GE313" s="198"/>
      <c r="GF313" s="198"/>
      <c r="GG313" s="198"/>
      <c r="GH313" s="198"/>
      <c r="GI313" s="198"/>
      <c r="GJ313" s="198"/>
      <c r="GK313" s="198"/>
      <c r="GL313" s="198"/>
      <c r="GM313" s="198"/>
      <c r="GN313" s="198"/>
      <c r="GO313" s="198"/>
      <c r="GP313" s="198"/>
      <c r="GQ313" s="198"/>
      <c r="GR313" s="198"/>
      <c r="GS313" s="198"/>
      <c r="GT313" s="198"/>
      <c r="GU313" s="198"/>
      <c r="GV313" s="198"/>
      <c r="GW313" s="198"/>
      <c r="GX313" s="198"/>
      <c r="GY313" s="198"/>
      <c r="GZ313" s="198"/>
      <c r="HA313" s="198"/>
      <c r="HB313" s="198"/>
      <c r="HC313" s="198"/>
      <c r="HD313" s="198"/>
      <c r="HE313" s="198"/>
      <c r="HF313" s="198"/>
      <c r="HG313" s="198"/>
      <c r="HH313" s="198"/>
      <c r="HI313" s="198"/>
      <c r="HJ313" s="198"/>
      <c r="HK313" s="198"/>
      <c r="HL313" s="198"/>
      <c r="HM313" s="198"/>
      <c r="HN313" s="198"/>
    </row>
    <row r="314" s="197" customFormat="1" spans="1:222">
      <c r="A314" s="210"/>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c r="BN314" s="198"/>
      <c r="BO314" s="198"/>
      <c r="BP314" s="198"/>
      <c r="BQ314" s="198"/>
      <c r="BR314" s="198"/>
      <c r="BS314" s="198"/>
      <c r="BT314" s="198"/>
      <c r="BU314" s="198"/>
      <c r="BV314" s="198"/>
      <c r="BW314" s="198"/>
      <c r="BX314" s="198"/>
      <c r="BY314" s="198"/>
      <c r="BZ314" s="198"/>
      <c r="CA314" s="198"/>
      <c r="CB314" s="198"/>
      <c r="CC314" s="198"/>
      <c r="CD314" s="198"/>
      <c r="CE314" s="198"/>
      <c r="CF314" s="198"/>
      <c r="CG314" s="198"/>
      <c r="CH314" s="198"/>
      <c r="CI314" s="198"/>
      <c r="CJ314" s="198"/>
      <c r="CK314" s="198"/>
      <c r="CL314" s="198"/>
      <c r="CM314" s="198"/>
      <c r="CN314" s="198"/>
      <c r="CO314" s="198"/>
      <c r="CP314" s="198"/>
      <c r="CQ314" s="198"/>
      <c r="CR314" s="198"/>
      <c r="CS314" s="198"/>
      <c r="CT314" s="198"/>
      <c r="CU314" s="198"/>
      <c r="CV314" s="198"/>
      <c r="CW314" s="198"/>
      <c r="CX314" s="198"/>
      <c r="CY314" s="198"/>
      <c r="CZ314" s="198"/>
      <c r="DA314" s="198"/>
      <c r="DB314" s="198"/>
      <c r="DC314" s="198"/>
      <c r="DD314" s="198"/>
      <c r="DE314" s="198"/>
      <c r="DF314" s="198"/>
      <c r="DG314" s="198"/>
      <c r="DH314" s="198"/>
      <c r="DI314" s="198"/>
      <c r="DJ314" s="198"/>
      <c r="DK314" s="198"/>
      <c r="DL314" s="198"/>
      <c r="DM314" s="198"/>
      <c r="DN314" s="198"/>
      <c r="DO314" s="198"/>
      <c r="DP314" s="198"/>
      <c r="DQ314" s="198"/>
      <c r="DR314" s="198"/>
      <c r="DS314" s="198"/>
      <c r="DT314" s="198"/>
      <c r="DU314" s="198"/>
      <c r="DV314" s="198"/>
      <c r="DW314" s="198"/>
      <c r="DX314" s="198"/>
      <c r="DY314" s="198"/>
      <c r="DZ314" s="198"/>
      <c r="EA314" s="198"/>
      <c r="EB314" s="198"/>
      <c r="EC314" s="198"/>
      <c r="ED314" s="198"/>
      <c r="EE314" s="198"/>
      <c r="EF314" s="198"/>
      <c r="EG314" s="198"/>
      <c r="EH314" s="198"/>
      <c r="EI314" s="198"/>
      <c r="EJ314" s="198"/>
      <c r="EK314" s="198"/>
      <c r="EL314" s="198"/>
      <c r="EM314" s="198"/>
      <c r="EN314" s="198"/>
      <c r="EO314" s="198"/>
      <c r="EP314" s="198"/>
      <c r="EQ314" s="198"/>
      <c r="ER314" s="198"/>
      <c r="ES314" s="198"/>
      <c r="ET314" s="198"/>
      <c r="EU314" s="198"/>
      <c r="EV314" s="198"/>
      <c r="EW314" s="198"/>
      <c r="EX314" s="198"/>
      <c r="EY314" s="198"/>
      <c r="EZ314" s="198"/>
      <c r="FA314" s="198"/>
      <c r="FB314" s="198"/>
      <c r="FC314" s="198"/>
      <c r="FD314" s="198"/>
      <c r="FE314" s="198"/>
      <c r="FF314" s="198"/>
      <c r="FG314" s="198"/>
      <c r="FH314" s="198"/>
      <c r="FI314" s="198"/>
      <c r="FJ314" s="198"/>
      <c r="FK314" s="198"/>
      <c r="FL314" s="198"/>
      <c r="FM314" s="198"/>
      <c r="FN314" s="198"/>
      <c r="FO314" s="198"/>
      <c r="FP314" s="198"/>
      <c r="FQ314" s="198"/>
      <c r="FR314" s="198"/>
      <c r="FS314" s="198"/>
      <c r="FT314" s="198"/>
      <c r="FU314" s="198"/>
      <c r="FV314" s="198"/>
      <c r="FW314" s="198"/>
      <c r="FX314" s="198"/>
      <c r="FY314" s="198"/>
      <c r="FZ314" s="198"/>
      <c r="GA314" s="198"/>
      <c r="GB314" s="198"/>
      <c r="GC314" s="198"/>
      <c r="GD314" s="198"/>
      <c r="GE314" s="198"/>
      <c r="GF314" s="198"/>
      <c r="GG314" s="198"/>
      <c r="GH314" s="198"/>
      <c r="GI314" s="198"/>
      <c r="GJ314" s="198"/>
      <c r="GK314" s="198"/>
      <c r="GL314" s="198"/>
      <c r="GM314" s="198"/>
      <c r="GN314" s="198"/>
      <c r="GO314" s="198"/>
      <c r="GP314" s="198"/>
      <c r="GQ314" s="198"/>
      <c r="GR314" s="198"/>
      <c r="GS314" s="198"/>
      <c r="GT314" s="198"/>
      <c r="GU314" s="198"/>
      <c r="GV314" s="198"/>
      <c r="GW314" s="198"/>
      <c r="GX314" s="198"/>
      <c r="GY314" s="198"/>
      <c r="GZ314" s="198"/>
      <c r="HA314" s="198"/>
      <c r="HB314" s="198"/>
      <c r="HC314" s="198"/>
      <c r="HD314" s="198"/>
      <c r="HE314" s="198"/>
      <c r="HF314" s="198"/>
      <c r="HG314" s="198"/>
      <c r="HH314" s="198"/>
      <c r="HI314" s="198"/>
      <c r="HJ314" s="198"/>
      <c r="HK314" s="198"/>
      <c r="HL314" s="198"/>
      <c r="HM314" s="198"/>
      <c r="HN314" s="198"/>
    </row>
    <row r="315" s="197" customFormat="1" spans="1:222">
      <c r="A315" s="21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8"/>
      <c r="BR315" s="198"/>
      <c r="BS315" s="198"/>
      <c r="BT315" s="198"/>
      <c r="BU315" s="198"/>
      <c r="BV315" s="198"/>
      <c r="BW315" s="198"/>
      <c r="BX315" s="198"/>
      <c r="BY315" s="198"/>
      <c r="BZ315" s="198"/>
      <c r="CA315" s="198"/>
      <c r="CB315" s="198"/>
      <c r="CC315" s="198"/>
      <c r="CD315" s="198"/>
      <c r="CE315" s="198"/>
      <c r="CF315" s="198"/>
      <c r="CG315" s="198"/>
      <c r="CH315" s="198"/>
      <c r="CI315" s="198"/>
      <c r="CJ315" s="198"/>
      <c r="CK315" s="198"/>
      <c r="CL315" s="198"/>
      <c r="CM315" s="198"/>
      <c r="CN315" s="198"/>
      <c r="CO315" s="198"/>
      <c r="CP315" s="198"/>
      <c r="CQ315" s="198"/>
      <c r="CR315" s="198"/>
      <c r="CS315" s="198"/>
      <c r="CT315" s="198"/>
      <c r="CU315" s="198"/>
      <c r="CV315" s="198"/>
      <c r="CW315" s="198"/>
      <c r="CX315" s="198"/>
      <c r="CY315" s="198"/>
      <c r="CZ315" s="198"/>
      <c r="DA315" s="198"/>
      <c r="DB315" s="198"/>
      <c r="DC315" s="198"/>
      <c r="DD315" s="198"/>
      <c r="DE315" s="198"/>
      <c r="DF315" s="198"/>
      <c r="DG315" s="198"/>
      <c r="DH315" s="198"/>
      <c r="DI315" s="198"/>
      <c r="DJ315" s="198"/>
      <c r="DK315" s="198"/>
      <c r="DL315" s="198"/>
      <c r="DM315" s="198"/>
      <c r="DN315" s="198"/>
      <c r="DO315" s="198"/>
      <c r="DP315" s="198"/>
      <c r="DQ315" s="198"/>
      <c r="DR315" s="198"/>
      <c r="DS315" s="198"/>
      <c r="DT315" s="198"/>
      <c r="DU315" s="198"/>
      <c r="DV315" s="198"/>
      <c r="DW315" s="198"/>
      <c r="DX315" s="198"/>
      <c r="DY315" s="198"/>
      <c r="DZ315" s="198"/>
      <c r="EA315" s="198"/>
      <c r="EB315" s="198"/>
      <c r="EC315" s="198"/>
      <c r="ED315" s="198"/>
      <c r="EE315" s="198"/>
      <c r="EF315" s="198"/>
      <c r="EG315" s="198"/>
      <c r="EH315" s="198"/>
      <c r="EI315" s="198"/>
      <c r="EJ315" s="198"/>
      <c r="EK315" s="198"/>
      <c r="EL315" s="198"/>
      <c r="EM315" s="198"/>
      <c r="EN315" s="198"/>
      <c r="EO315" s="198"/>
      <c r="EP315" s="198"/>
      <c r="EQ315" s="198"/>
      <c r="ER315" s="198"/>
      <c r="ES315" s="198"/>
      <c r="ET315" s="198"/>
      <c r="EU315" s="198"/>
      <c r="EV315" s="198"/>
      <c r="EW315" s="198"/>
      <c r="EX315" s="198"/>
      <c r="EY315" s="198"/>
      <c r="EZ315" s="198"/>
      <c r="FA315" s="198"/>
      <c r="FB315" s="198"/>
      <c r="FC315" s="198"/>
      <c r="FD315" s="198"/>
      <c r="FE315" s="198"/>
      <c r="FF315" s="198"/>
      <c r="FG315" s="198"/>
      <c r="FH315" s="198"/>
      <c r="FI315" s="198"/>
      <c r="FJ315" s="198"/>
      <c r="FK315" s="198"/>
      <c r="FL315" s="198"/>
      <c r="FM315" s="198"/>
      <c r="FN315" s="198"/>
      <c r="FO315" s="198"/>
      <c r="FP315" s="198"/>
      <c r="FQ315" s="198"/>
      <c r="FR315" s="198"/>
      <c r="FS315" s="198"/>
      <c r="FT315" s="198"/>
      <c r="FU315" s="198"/>
      <c r="FV315" s="198"/>
      <c r="FW315" s="198"/>
      <c r="FX315" s="198"/>
      <c r="FY315" s="198"/>
      <c r="FZ315" s="198"/>
      <c r="GA315" s="198"/>
      <c r="GB315" s="198"/>
      <c r="GC315" s="198"/>
      <c r="GD315" s="198"/>
      <c r="GE315" s="198"/>
      <c r="GF315" s="198"/>
      <c r="GG315" s="198"/>
      <c r="GH315" s="198"/>
      <c r="GI315" s="198"/>
      <c r="GJ315" s="198"/>
      <c r="GK315" s="198"/>
      <c r="GL315" s="198"/>
      <c r="GM315" s="198"/>
      <c r="GN315" s="198"/>
      <c r="GO315" s="198"/>
      <c r="GP315" s="198"/>
      <c r="GQ315" s="198"/>
      <c r="GR315" s="198"/>
      <c r="GS315" s="198"/>
      <c r="GT315" s="198"/>
      <c r="GU315" s="198"/>
      <c r="GV315" s="198"/>
      <c r="GW315" s="198"/>
      <c r="GX315" s="198"/>
      <c r="GY315" s="198"/>
      <c r="GZ315" s="198"/>
      <c r="HA315" s="198"/>
      <c r="HB315" s="198"/>
      <c r="HC315" s="198"/>
      <c r="HD315" s="198"/>
      <c r="HE315" s="198"/>
      <c r="HF315" s="198"/>
      <c r="HG315" s="198"/>
      <c r="HH315" s="198"/>
      <c r="HI315" s="198"/>
      <c r="HJ315" s="198"/>
      <c r="HK315" s="198"/>
      <c r="HL315" s="198"/>
      <c r="HM315" s="198"/>
      <c r="HN315" s="198"/>
    </row>
    <row r="316" s="197" customFormat="1" spans="1:222">
      <c r="A316" s="210"/>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8"/>
      <c r="BS316" s="198"/>
      <c r="BT316" s="198"/>
      <c r="BU316" s="198"/>
      <c r="BV316" s="198"/>
      <c r="BW316" s="198"/>
      <c r="BX316" s="198"/>
      <c r="BY316" s="198"/>
      <c r="BZ316" s="198"/>
      <c r="CA316" s="198"/>
      <c r="CB316" s="198"/>
      <c r="CC316" s="198"/>
      <c r="CD316" s="198"/>
      <c r="CE316" s="198"/>
      <c r="CF316" s="198"/>
      <c r="CG316" s="198"/>
      <c r="CH316" s="198"/>
      <c r="CI316" s="198"/>
      <c r="CJ316" s="198"/>
      <c r="CK316" s="198"/>
      <c r="CL316" s="198"/>
      <c r="CM316" s="198"/>
      <c r="CN316" s="198"/>
      <c r="CO316" s="198"/>
      <c r="CP316" s="198"/>
      <c r="CQ316" s="198"/>
      <c r="CR316" s="198"/>
      <c r="CS316" s="198"/>
      <c r="CT316" s="198"/>
      <c r="CU316" s="198"/>
      <c r="CV316" s="198"/>
      <c r="CW316" s="198"/>
      <c r="CX316" s="198"/>
      <c r="CY316" s="198"/>
      <c r="CZ316" s="198"/>
      <c r="DA316" s="198"/>
      <c r="DB316" s="198"/>
      <c r="DC316" s="198"/>
      <c r="DD316" s="198"/>
      <c r="DE316" s="198"/>
      <c r="DF316" s="198"/>
      <c r="DG316" s="198"/>
      <c r="DH316" s="198"/>
      <c r="DI316" s="198"/>
      <c r="DJ316" s="198"/>
      <c r="DK316" s="198"/>
      <c r="DL316" s="198"/>
      <c r="DM316" s="198"/>
      <c r="DN316" s="198"/>
      <c r="DO316" s="198"/>
      <c r="DP316" s="198"/>
      <c r="DQ316" s="198"/>
      <c r="DR316" s="198"/>
      <c r="DS316" s="198"/>
      <c r="DT316" s="198"/>
      <c r="DU316" s="198"/>
      <c r="DV316" s="198"/>
      <c r="DW316" s="198"/>
      <c r="DX316" s="198"/>
      <c r="DY316" s="198"/>
      <c r="DZ316" s="198"/>
      <c r="EA316" s="198"/>
      <c r="EB316" s="198"/>
      <c r="EC316" s="198"/>
      <c r="ED316" s="198"/>
      <c r="EE316" s="198"/>
      <c r="EF316" s="198"/>
      <c r="EG316" s="198"/>
      <c r="EH316" s="198"/>
      <c r="EI316" s="198"/>
      <c r="EJ316" s="198"/>
      <c r="EK316" s="198"/>
      <c r="EL316" s="198"/>
      <c r="EM316" s="198"/>
      <c r="EN316" s="198"/>
      <c r="EO316" s="198"/>
      <c r="EP316" s="198"/>
      <c r="EQ316" s="198"/>
      <c r="ER316" s="198"/>
      <c r="ES316" s="198"/>
      <c r="ET316" s="198"/>
      <c r="EU316" s="198"/>
      <c r="EV316" s="198"/>
      <c r="EW316" s="198"/>
      <c r="EX316" s="198"/>
      <c r="EY316" s="198"/>
      <c r="EZ316" s="198"/>
      <c r="FA316" s="198"/>
      <c r="FB316" s="198"/>
      <c r="FC316" s="198"/>
      <c r="FD316" s="198"/>
      <c r="FE316" s="198"/>
      <c r="FF316" s="198"/>
      <c r="FG316" s="198"/>
      <c r="FH316" s="198"/>
      <c r="FI316" s="198"/>
      <c r="FJ316" s="198"/>
      <c r="FK316" s="198"/>
      <c r="FL316" s="198"/>
      <c r="FM316" s="198"/>
      <c r="FN316" s="198"/>
      <c r="FO316" s="198"/>
      <c r="FP316" s="198"/>
      <c r="FQ316" s="198"/>
      <c r="FR316" s="198"/>
      <c r="FS316" s="198"/>
      <c r="FT316" s="198"/>
      <c r="FU316" s="198"/>
      <c r="FV316" s="198"/>
      <c r="FW316" s="198"/>
      <c r="FX316" s="198"/>
      <c r="FY316" s="198"/>
      <c r="FZ316" s="198"/>
      <c r="GA316" s="198"/>
      <c r="GB316" s="198"/>
      <c r="GC316" s="198"/>
      <c r="GD316" s="198"/>
      <c r="GE316" s="198"/>
      <c r="GF316" s="198"/>
      <c r="GG316" s="198"/>
      <c r="GH316" s="198"/>
      <c r="GI316" s="198"/>
      <c r="GJ316" s="198"/>
      <c r="GK316" s="198"/>
      <c r="GL316" s="198"/>
      <c r="GM316" s="198"/>
      <c r="GN316" s="198"/>
      <c r="GO316" s="198"/>
      <c r="GP316" s="198"/>
      <c r="GQ316" s="198"/>
      <c r="GR316" s="198"/>
      <c r="GS316" s="198"/>
      <c r="GT316" s="198"/>
      <c r="GU316" s="198"/>
      <c r="GV316" s="198"/>
      <c r="GW316" s="198"/>
      <c r="GX316" s="198"/>
      <c r="GY316" s="198"/>
      <c r="GZ316" s="198"/>
      <c r="HA316" s="198"/>
      <c r="HB316" s="198"/>
      <c r="HC316" s="198"/>
      <c r="HD316" s="198"/>
      <c r="HE316" s="198"/>
      <c r="HF316" s="198"/>
      <c r="HG316" s="198"/>
      <c r="HH316" s="198"/>
      <c r="HI316" s="198"/>
      <c r="HJ316" s="198"/>
      <c r="HK316" s="198"/>
      <c r="HL316" s="198"/>
      <c r="HM316" s="198"/>
      <c r="HN316" s="198"/>
    </row>
    <row r="317" s="197" customFormat="1" spans="1:222">
      <c r="A317" s="210"/>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8"/>
      <c r="BR317" s="198"/>
      <c r="BS317" s="198"/>
      <c r="BT317" s="198"/>
      <c r="BU317" s="198"/>
      <c r="BV317" s="198"/>
      <c r="BW317" s="198"/>
      <c r="BX317" s="198"/>
      <c r="BY317" s="198"/>
      <c r="BZ317" s="198"/>
      <c r="CA317" s="198"/>
      <c r="CB317" s="198"/>
      <c r="CC317" s="198"/>
      <c r="CD317" s="198"/>
      <c r="CE317" s="198"/>
      <c r="CF317" s="198"/>
      <c r="CG317" s="198"/>
      <c r="CH317" s="198"/>
      <c r="CI317" s="198"/>
      <c r="CJ317" s="198"/>
      <c r="CK317" s="198"/>
      <c r="CL317" s="198"/>
      <c r="CM317" s="198"/>
      <c r="CN317" s="198"/>
      <c r="CO317" s="198"/>
      <c r="CP317" s="198"/>
      <c r="CQ317" s="198"/>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8"/>
      <c r="DZ317" s="198"/>
      <c r="EA317" s="198"/>
      <c r="EB317" s="198"/>
      <c r="EC317" s="198"/>
      <c r="ED317" s="198"/>
      <c r="EE317" s="198"/>
      <c r="EF317" s="198"/>
      <c r="EG317" s="198"/>
      <c r="EH317" s="198"/>
      <c r="EI317" s="198"/>
      <c r="EJ317" s="198"/>
      <c r="EK317" s="198"/>
      <c r="EL317" s="198"/>
      <c r="EM317" s="198"/>
      <c r="EN317" s="198"/>
      <c r="EO317" s="198"/>
      <c r="EP317" s="198"/>
      <c r="EQ317" s="198"/>
      <c r="ER317" s="198"/>
      <c r="ES317" s="198"/>
      <c r="ET317" s="198"/>
      <c r="EU317" s="198"/>
      <c r="EV317" s="198"/>
      <c r="EW317" s="198"/>
      <c r="EX317" s="198"/>
      <c r="EY317" s="198"/>
      <c r="EZ317" s="198"/>
      <c r="FA317" s="198"/>
      <c r="FB317" s="198"/>
      <c r="FC317" s="198"/>
      <c r="FD317" s="198"/>
      <c r="FE317" s="198"/>
      <c r="FF317" s="198"/>
      <c r="FG317" s="198"/>
      <c r="FH317" s="198"/>
      <c r="FI317" s="198"/>
      <c r="FJ317" s="198"/>
      <c r="FK317" s="198"/>
      <c r="FL317" s="198"/>
      <c r="FM317" s="198"/>
      <c r="FN317" s="198"/>
      <c r="FO317" s="198"/>
      <c r="FP317" s="198"/>
      <c r="FQ317" s="198"/>
      <c r="FR317" s="198"/>
      <c r="FS317" s="198"/>
      <c r="FT317" s="198"/>
      <c r="FU317" s="198"/>
      <c r="FV317" s="198"/>
      <c r="FW317" s="198"/>
      <c r="FX317" s="198"/>
      <c r="FY317" s="198"/>
      <c r="FZ317" s="198"/>
      <c r="GA317" s="198"/>
      <c r="GB317" s="198"/>
      <c r="GC317" s="198"/>
      <c r="GD317" s="198"/>
      <c r="GE317" s="198"/>
      <c r="GF317" s="198"/>
      <c r="GG317" s="198"/>
      <c r="GH317" s="198"/>
      <c r="GI317" s="198"/>
      <c r="GJ317" s="198"/>
      <c r="GK317" s="198"/>
      <c r="GL317" s="198"/>
      <c r="GM317" s="198"/>
      <c r="GN317" s="198"/>
      <c r="GO317" s="198"/>
      <c r="GP317" s="198"/>
      <c r="GQ317" s="198"/>
      <c r="GR317" s="198"/>
      <c r="GS317" s="198"/>
      <c r="GT317" s="198"/>
      <c r="GU317" s="198"/>
      <c r="GV317" s="198"/>
      <c r="GW317" s="198"/>
      <c r="GX317" s="198"/>
      <c r="GY317" s="198"/>
      <c r="GZ317" s="198"/>
      <c r="HA317" s="198"/>
      <c r="HB317" s="198"/>
      <c r="HC317" s="198"/>
      <c r="HD317" s="198"/>
      <c r="HE317" s="198"/>
      <c r="HF317" s="198"/>
      <c r="HG317" s="198"/>
      <c r="HH317" s="198"/>
      <c r="HI317" s="198"/>
      <c r="HJ317" s="198"/>
      <c r="HK317" s="198"/>
      <c r="HL317" s="198"/>
      <c r="HM317" s="198"/>
      <c r="HN317" s="198"/>
    </row>
    <row r="318" s="197" customFormat="1" spans="1:222">
      <c r="A318" s="210"/>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8"/>
      <c r="BT318" s="198"/>
      <c r="BU318" s="198"/>
      <c r="BV318" s="198"/>
      <c r="BW318" s="198"/>
      <c r="BX318" s="198"/>
      <c r="BY318" s="198"/>
      <c r="BZ318" s="198"/>
      <c r="CA318" s="198"/>
      <c r="CB318" s="198"/>
      <c r="CC318" s="198"/>
      <c r="CD318" s="198"/>
      <c r="CE318" s="198"/>
      <c r="CF318" s="198"/>
      <c r="CG318" s="198"/>
      <c r="CH318" s="198"/>
      <c r="CI318" s="198"/>
      <c r="CJ318" s="198"/>
      <c r="CK318" s="198"/>
      <c r="CL318" s="198"/>
      <c r="CM318" s="198"/>
      <c r="CN318" s="198"/>
      <c r="CO318" s="198"/>
      <c r="CP318" s="198"/>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8"/>
      <c r="DZ318" s="198"/>
      <c r="EA318" s="198"/>
      <c r="EB318" s="198"/>
      <c r="EC318" s="198"/>
      <c r="ED318" s="198"/>
      <c r="EE318" s="198"/>
      <c r="EF318" s="198"/>
      <c r="EG318" s="198"/>
      <c r="EH318" s="198"/>
      <c r="EI318" s="198"/>
      <c r="EJ318" s="198"/>
      <c r="EK318" s="198"/>
      <c r="EL318" s="198"/>
      <c r="EM318" s="198"/>
      <c r="EN318" s="198"/>
      <c r="EO318" s="198"/>
      <c r="EP318" s="198"/>
      <c r="EQ318" s="198"/>
      <c r="ER318" s="198"/>
      <c r="ES318" s="198"/>
      <c r="ET318" s="198"/>
      <c r="EU318" s="198"/>
      <c r="EV318" s="198"/>
      <c r="EW318" s="198"/>
      <c r="EX318" s="198"/>
      <c r="EY318" s="198"/>
      <c r="EZ318" s="198"/>
      <c r="FA318" s="198"/>
      <c r="FB318" s="198"/>
      <c r="FC318" s="198"/>
      <c r="FD318" s="198"/>
      <c r="FE318" s="198"/>
      <c r="FF318" s="198"/>
      <c r="FG318" s="198"/>
      <c r="FH318" s="198"/>
      <c r="FI318" s="198"/>
      <c r="FJ318" s="198"/>
      <c r="FK318" s="198"/>
      <c r="FL318" s="198"/>
      <c r="FM318" s="198"/>
      <c r="FN318" s="198"/>
      <c r="FO318" s="198"/>
      <c r="FP318" s="198"/>
      <c r="FQ318" s="198"/>
      <c r="FR318" s="198"/>
      <c r="FS318" s="198"/>
      <c r="FT318" s="198"/>
      <c r="FU318" s="198"/>
      <c r="FV318" s="198"/>
      <c r="FW318" s="198"/>
      <c r="FX318" s="198"/>
      <c r="FY318" s="198"/>
      <c r="FZ318" s="198"/>
      <c r="GA318" s="198"/>
      <c r="GB318" s="198"/>
      <c r="GC318" s="198"/>
      <c r="GD318" s="198"/>
      <c r="GE318" s="198"/>
      <c r="GF318" s="198"/>
      <c r="GG318" s="198"/>
      <c r="GH318" s="198"/>
      <c r="GI318" s="198"/>
      <c r="GJ318" s="198"/>
      <c r="GK318" s="198"/>
      <c r="GL318" s="198"/>
      <c r="GM318" s="198"/>
      <c r="GN318" s="198"/>
      <c r="GO318" s="198"/>
      <c r="GP318" s="198"/>
      <c r="GQ318" s="198"/>
      <c r="GR318" s="198"/>
      <c r="GS318" s="198"/>
      <c r="GT318" s="198"/>
      <c r="GU318" s="198"/>
      <c r="GV318" s="198"/>
      <c r="GW318" s="198"/>
      <c r="GX318" s="198"/>
      <c r="GY318" s="198"/>
      <c r="GZ318" s="198"/>
      <c r="HA318" s="198"/>
      <c r="HB318" s="198"/>
      <c r="HC318" s="198"/>
      <c r="HD318" s="198"/>
      <c r="HE318" s="198"/>
      <c r="HF318" s="198"/>
      <c r="HG318" s="198"/>
      <c r="HH318" s="198"/>
      <c r="HI318" s="198"/>
      <c r="HJ318" s="198"/>
      <c r="HK318" s="198"/>
      <c r="HL318" s="198"/>
      <c r="HM318" s="198"/>
      <c r="HN318" s="198"/>
    </row>
    <row r="319" s="197" customFormat="1" spans="1:222">
      <c r="A319" s="210"/>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8"/>
      <c r="BT319" s="198"/>
      <c r="BU319" s="198"/>
      <c r="BV319" s="198"/>
      <c r="BW319" s="198"/>
      <c r="BX319" s="198"/>
      <c r="BY319" s="198"/>
      <c r="BZ319" s="198"/>
      <c r="CA319" s="198"/>
      <c r="CB319" s="198"/>
      <c r="CC319" s="198"/>
      <c r="CD319" s="198"/>
      <c r="CE319" s="198"/>
      <c r="CF319" s="198"/>
      <c r="CG319" s="198"/>
      <c r="CH319" s="198"/>
      <c r="CI319" s="198"/>
      <c r="CJ319" s="198"/>
      <c r="CK319" s="198"/>
      <c r="CL319" s="198"/>
      <c r="CM319" s="198"/>
      <c r="CN319" s="198"/>
      <c r="CO319" s="198"/>
      <c r="CP319" s="198"/>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8"/>
      <c r="DZ319" s="198"/>
      <c r="EA319" s="198"/>
      <c r="EB319" s="198"/>
      <c r="EC319" s="198"/>
      <c r="ED319" s="198"/>
      <c r="EE319" s="198"/>
      <c r="EF319" s="198"/>
      <c r="EG319" s="198"/>
      <c r="EH319" s="198"/>
      <c r="EI319" s="198"/>
      <c r="EJ319" s="198"/>
      <c r="EK319" s="198"/>
      <c r="EL319" s="198"/>
      <c r="EM319" s="198"/>
      <c r="EN319" s="198"/>
      <c r="EO319" s="198"/>
      <c r="EP319" s="198"/>
      <c r="EQ319" s="198"/>
      <c r="ER319" s="198"/>
      <c r="ES319" s="198"/>
      <c r="ET319" s="198"/>
      <c r="EU319" s="198"/>
      <c r="EV319" s="198"/>
      <c r="EW319" s="198"/>
      <c r="EX319" s="198"/>
      <c r="EY319" s="198"/>
      <c r="EZ319" s="198"/>
      <c r="FA319" s="198"/>
      <c r="FB319" s="198"/>
      <c r="FC319" s="198"/>
      <c r="FD319" s="198"/>
      <c r="FE319" s="198"/>
      <c r="FF319" s="198"/>
      <c r="FG319" s="198"/>
      <c r="FH319" s="198"/>
      <c r="FI319" s="198"/>
      <c r="FJ319" s="198"/>
      <c r="FK319" s="198"/>
      <c r="FL319" s="198"/>
      <c r="FM319" s="198"/>
      <c r="FN319" s="198"/>
      <c r="FO319" s="198"/>
      <c r="FP319" s="198"/>
      <c r="FQ319" s="198"/>
      <c r="FR319" s="198"/>
      <c r="FS319" s="198"/>
      <c r="FT319" s="198"/>
      <c r="FU319" s="198"/>
      <c r="FV319" s="198"/>
      <c r="FW319" s="198"/>
      <c r="FX319" s="198"/>
      <c r="FY319" s="198"/>
      <c r="FZ319" s="198"/>
      <c r="GA319" s="198"/>
      <c r="GB319" s="198"/>
      <c r="GC319" s="198"/>
      <c r="GD319" s="198"/>
      <c r="GE319" s="198"/>
      <c r="GF319" s="198"/>
      <c r="GG319" s="198"/>
      <c r="GH319" s="198"/>
      <c r="GI319" s="198"/>
      <c r="GJ319" s="198"/>
      <c r="GK319" s="198"/>
      <c r="GL319" s="198"/>
      <c r="GM319" s="198"/>
      <c r="GN319" s="198"/>
      <c r="GO319" s="198"/>
      <c r="GP319" s="198"/>
      <c r="GQ319" s="198"/>
      <c r="GR319" s="198"/>
      <c r="GS319" s="198"/>
      <c r="GT319" s="198"/>
      <c r="GU319" s="198"/>
      <c r="GV319" s="198"/>
      <c r="GW319" s="198"/>
      <c r="GX319" s="198"/>
      <c r="GY319" s="198"/>
      <c r="GZ319" s="198"/>
      <c r="HA319" s="198"/>
      <c r="HB319" s="198"/>
      <c r="HC319" s="198"/>
      <c r="HD319" s="198"/>
      <c r="HE319" s="198"/>
      <c r="HF319" s="198"/>
      <c r="HG319" s="198"/>
      <c r="HH319" s="198"/>
      <c r="HI319" s="198"/>
      <c r="HJ319" s="198"/>
      <c r="HK319" s="198"/>
      <c r="HL319" s="198"/>
      <c r="HM319" s="198"/>
      <c r="HN319" s="198"/>
    </row>
    <row r="320" s="197" customFormat="1" spans="1:222">
      <c r="A320" s="210"/>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8"/>
      <c r="BT320" s="198"/>
      <c r="BU320" s="198"/>
      <c r="BV320" s="198"/>
      <c r="BW320" s="198"/>
      <c r="BX320" s="198"/>
      <c r="BY320" s="198"/>
      <c r="BZ320" s="198"/>
      <c r="CA320" s="198"/>
      <c r="CB320" s="198"/>
      <c r="CC320" s="198"/>
      <c r="CD320" s="198"/>
      <c r="CE320" s="198"/>
      <c r="CF320" s="198"/>
      <c r="CG320" s="198"/>
      <c r="CH320" s="198"/>
      <c r="CI320" s="198"/>
      <c r="CJ320" s="198"/>
      <c r="CK320" s="198"/>
      <c r="CL320" s="198"/>
      <c r="CM320" s="198"/>
      <c r="CN320" s="198"/>
      <c r="CO320" s="198"/>
      <c r="CP320" s="198"/>
      <c r="CQ320" s="198"/>
      <c r="CR320" s="198"/>
      <c r="CS320" s="198"/>
      <c r="CT320" s="198"/>
      <c r="CU320" s="198"/>
      <c r="CV320" s="198"/>
      <c r="CW320" s="198"/>
      <c r="CX320" s="198"/>
      <c r="CY320" s="198"/>
      <c r="CZ320" s="198"/>
      <c r="DA320" s="198"/>
      <c r="DB320" s="198"/>
      <c r="DC320" s="198"/>
      <c r="DD320" s="198"/>
      <c r="DE320" s="198"/>
      <c r="DF320" s="198"/>
      <c r="DG320" s="198"/>
      <c r="DH320" s="198"/>
      <c r="DI320" s="198"/>
      <c r="DJ320" s="198"/>
      <c r="DK320" s="198"/>
      <c r="DL320" s="198"/>
      <c r="DM320" s="198"/>
      <c r="DN320" s="198"/>
      <c r="DO320" s="198"/>
      <c r="DP320" s="198"/>
      <c r="DQ320" s="198"/>
      <c r="DR320" s="198"/>
      <c r="DS320" s="198"/>
      <c r="DT320" s="198"/>
      <c r="DU320" s="198"/>
      <c r="DV320" s="198"/>
      <c r="DW320" s="198"/>
      <c r="DX320" s="198"/>
      <c r="DY320" s="198"/>
      <c r="DZ320" s="198"/>
      <c r="EA320" s="198"/>
      <c r="EB320" s="198"/>
      <c r="EC320" s="198"/>
      <c r="ED320" s="198"/>
      <c r="EE320" s="198"/>
      <c r="EF320" s="198"/>
      <c r="EG320" s="198"/>
      <c r="EH320" s="198"/>
      <c r="EI320" s="198"/>
      <c r="EJ320" s="198"/>
      <c r="EK320" s="198"/>
      <c r="EL320" s="198"/>
      <c r="EM320" s="198"/>
      <c r="EN320" s="198"/>
      <c r="EO320" s="198"/>
      <c r="EP320" s="198"/>
      <c r="EQ320" s="198"/>
      <c r="ER320" s="198"/>
      <c r="ES320" s="198"/>
      <c r="ET320" s="198"/>
      <c r="EU320" s="198"/>
      <c r="EV320" s="198"/>
      <c r="EW320" s="198"/>
      <c r="EX320" s="198"/>
      <c r="EY320" s="198"/>
      <c r="EZ320" s="198"/>
      <c r="FA320" s="198"/>
      <c r="FB320" s="198"/>
      <c r="FC320" s="198"/>
      <c r="FD320" s="198"/>
      <c r="FE320" s="198"/>
      <c r="FF320" s="198"/>
      <c r="FG320" s="198"/>
      <c r="FH320" s="198"/>
      <c r="FI320" s="198"/>
      <c r="FJ320" s="198"/>
      <c r="FK320" s="198"/>
      <c r="FL320" s="198"/>
      <c r="FM320" s="198"/>
      <c r="FN320" s="198"/>
      <c r="FO320" s="198"/>
      <c r="FP320" s="198"/>
      <c r="FQ320" s="198"/>
      <c r="FR320" s="198"/>
      <c r="FS320" s="198"/>
      <c r="FT320" s="198"/>
      <c r="FU320" s="198"/>
      <c r="FV320" s="198"/>
      <c r="FW320" s="198"/>
      <c r="FX320" s="198"/>
      <c r="FY320" s="198"/>
      <c r="FZ320" s="198"/>
      <c r="GA320" s="198"/>
      <c r="GB320" s="198"/>
      <c r="GC320" s="198"/>
      <c r="GD320" s="198"/>
      <c r="GE320" s="198"/>
      <c r="GF320" s="198"/>
      <c r="GG320" s="198"/>
      <c r="GH320" s="198"/>
      <c r="GI320" s="198"/>
      <c r="GJ320" s="198"/>
      <c r="GK320" s="198"/>
      <c r="GL320" s="198"/>
      <c r="GM320" s="198"/>
      <c r="GN320" s="198"/>
      <c r="GO320" s="198"/>
      <c r="GP320" s="198"/>
      <c r="GQ320" s="198"/>
      <c r="GR320" s="198"/>
      <c r="GS320" s="198"/>
      <c r="GT320" s="198"/>
      <c r="GU320" s="198"/>
      <c r="GV320" s="198"/>
      <c r="GW320" s="198"/>
      <c r="GX320" s="198"/>
      <c r="GY320" s="198"/>
      <c r="GZ320" s="198"/>
      <c r="HA320" s="198"/>
      <c r="HB320" s="198"/>
      <c r="HC320" s="198"/>
      <c r="HD320" s="198"/>
      <c r="HE320" s="198"/>
      <c r="HF320" s="198"/>
      <c r="HG320" s="198"/>
      <c r="HH320" s="198"/>
      <c r="HI320" s="198"/>
      <c r="HJ320" s="198"/>
      <c r="HK320" s="198"/>
      <c r="HL320" s="198"/>
      <c r="HM320" s="198"/>
      <c r="HN320" s="198"/>
    </row>
    <row r="321" s="197" customFormat="1" spans="1:222">
      <c r="A321" s="210"/>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8"/>
      <c r="BT321" s="198"/>
      <c r="BU321" s="198"/>
      <c r="BV321" s="198"/>
      <c r="BW321" s="198"/>
      <c r="BX321" s="198"/>
      <c r="BY321" s="198"/>
      <c r="BZ321" s="198"/>
      <c r="CA321" s="198"/>
      <c r="CB321" s="198"/>
      <c r="CC321" s="198"/>
      <c r="CD321" s="198"/>
      <c r="CE321" s="198"/>
      <c r="CF321" s="198"/>
      <c r="CG321" s="198"/>
      <c r="CH321" s="198"/>
      <c r="CI321" s="198"/>
      <c r="CJ321" s="198"/>
      <c r="CK321" s="198"/>
      <c r="CL321" s="198"/>
      <c r="CM321" s="198"/>
      <c r="CN321" s="198"/>
      <c r="CO321" s="198"/>
      <c r="CP321" s="198"/>
      <c r="CQ321" s="198"/>
      <c r="CR321" s="198"/>
      <c r="CS321" s="198"/>
      <c r="CT321" s="198"/>
      <c r="CU321" s="198"/>
      <c r="CV321" s="198"/>
      <c r="CW321" s="198"/>
      <c r="CX321" s="198"/>
      <c r="CY321" s="198"/>
      <c r="CZ321" s="198"/>
      <c r="DA321" s="198"/>
      <c r="DB321" s="198"/>
      <c r="DC321" s="198"/>
      <c r="DD321" s="198"/>
      <c r="DE321" s="198"/>
      <c r="DF321" s="198"/>
      <c r="DG321" s="198"/>
      <c r="DH321" s="198"/>
      <c r="DI321" s="198"/>
      <c r="DJ321" s="198"/>
      <c r="DK321" s="198"/>
      <c r="DL321" s="198"/>
      <c r="DM321" s="198"/>
      <c r="DN321" s="198"/>
      <c r="DO321" s="198"/>
      <c r="DP321" s="198"/>
      <c r="DQ321" s="198"/>
      <c r="DR321" s="198"/>
      <c r="DS321" s="198"/>
      <c r="DT321" s="198"/>
      <c r="DU321" s="198"/>
      <c r="DV321" s="198"/>
      <c r="DW321" s="198"/>
      <c r="DX321" s="198"/>
      <c r="DY321" s="198"/>
      <c r="DZ321" s="198"/>
      <c r="EA321" s="198"/>
      <c r="EB321" s="198"/>
      <c r="EC321" s="198"/>
      <c r="ED321" s="198"/>
      <c r="EE321" s="198"/>
      <c r="EF321" s="198"/>
      <c r="EG321" s="198"/>
      <c r="EH321" s="198"/>
      <c r="EI321" s="198"/>
      <c r="EJ321" s="198"/>
      <c r="EK321" s="198"/>
      <c r="EL321" s="198"/>
      <c r="EM321" s="198"/>
      <c r="EN321" s="198"/>
      <c r="EO321" s="198"/>
      <c r="EP321" s="198"/>
      <c r="EQ321" s="198"/>
      <c r="ER321" s="198"/>
      <c r="ES321" s="198"/>
      <c r="ET321" s="198"/>
      <c r="EU321" s="198"/>
      <c r="EV321" s="198"/>
      <c r="EW321" s="198"/>
      <c r="EX321" s="198"/>
      <c r="EY321" s="198"/>
      <c r="EZ321" s="198"/>
      <c r="FA321" s="198"/>
      <c r="FB321" s="198"/>
      <c r="FC321" s="198"/>
      <c r="FD321" s="198"/>
      <c r="FE321" s="198"/>
      <c r="FF321" s="198"/>
      <c r="FG321" s="198"/>
      <c r="FH321" s="198"/>
      <c r="FI321" s="198"/>
      <c r="FJ321" s="198"/>
      <c r="FK321" s="198"/>
      <c r="FL321" s="198"/>
      <c r="FM321" s="198"/>
      <c r="FN321" s="198"/>
      <c r="FO321" s="198"/>
      <c r="FP321" s="198"/>
      <c r="FQ321" s="198"/>
      <c r="FR321" s="198"/>
      <c r="FS321" s="198"/>
      <c r="FT321" s="198"/>
      <c r="FU321" s="198"/>
      <c r="FV321" s="198"/>
      <c r="FW321" s="198"/>
      <c r="FX321" s="198"/>
      <c r="FY321" s="198"/>
      <c r="FZ321" s="198"/>
      <c r="GA321" s="198"/>
      <c r="GB321" s="198"/>
      <c r="GC321" s="198"/>
      <c r="GD321" s="198"/>
      <c r="GE321" s="198"/>
      <c r="GF321" s="198"/>
      <c r="GG321" s="198"/>
      <c r="GH321" s="198"/>
      <c r="GI321" s="198"/>
      <c r="GJ321" s="198"/>
      <c r="GK321" s="198"/>
      <c r="GL321" s="198"/>
      <c r="GM321" s="198"/>
      <c r="GN321" s="198"/>
      <c r="GO321" s="198"/>
      <c r="GP321" s="198"/>
      <c r="GQ321" s="198"/>
      <c r="GR321" s="198"/>
      <c r="GS321" s="198"/>
      <c r="GT321" s="198"/>
      <c r="GU321" s="198"/>
      <c r="GV321" s="198"/>
      <c r="GW321" s="198"/>
      <c r="GX321" s="198"/>
      <c r="GY321" s="198"/>
      <c r="GZ321" s="198"/>
      <c r="HA321" s="198"/>
      <c r="HB321" s="198"/>
      <c r="HC321" s="198"/>
      <c r="HD321" s="198"/>
      <c r="HE321" s="198"/>
      <c r="HF321" s="198"/>
      <c r="HG321" s="198"/>
      <c r="HH321" s="198"/>
      <c r="HI321" s="198"/>
      <c r="HJ321" s="198"/>
      <c r="HK321" s="198"/>
      <c r="HL321" s="198"/>
      <c r="HM321" s="198"/>
      <c r="HN321" s="198"/>
    </row>
    <row r="322" s="197" customFormat="1" spans="1:222">
      <c r="A322" s="21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8"/>
      <c r="BT322" s="198"/>
      <c r="BU322" s="198"/>
      <c r="BV322" s="198"/>
      <c r="BW322" s="198"/>
      <c r="BX322" s="198"/>
      <c r="BY322" s="198"/>
      <c r="BZ322" s="198"/>
      <c r="CA322" s="198"/>
      <c r="CB322" s="198"/>
      <c r="CC322" s="198"/>
      <c r="CD322" s="198"/>
      <c r="CE322" s="198"/>
      <c r="CF322" s="198"/>
      <c r="CG322" s="198"/>
      <c r="CH322" s="198"/>
      <c r="CI322" s="198"/>
      <c r="CJ322" s="198"/>
      <c r="CK322" s="198"/>
      <c r="CL322" s="198"/>
      <c r="CM322" s="198"/>
      <c r="CN322" s="198"/>
      <c r="CO322" s="198"/>
      <c r="CP322" s="198"/>
      <c r="CQ322" s="198"/>
      <c r="CR322" s="198"/>
      <c r="CS322" s="198"/>
      <c r="CT322" s="198"/>
      <c r="CU322" s="198"/>
      <c r="CV322" s="198"/>
      <c r="CW322" s="198"/>
      <c r="CX322" s="198"/>
      <c r="CY322" s="198"/>
      <c r="CZ322" s="198"/>
      <c r="DA322" s="198"/>
      <c r="DB322" s="198"/>
      <c r="DC322" s="198"/>
      <c r="DD322" s="198"/>
      <c r="DE322" s="198"/>
      <c r="DF322" s="198"/>
      <c r="DG322" s="198"/>
      <c r="DH322" s="198"/>
      <c r="DI322" s="198"/>
      <c r="DJ322" s="198"/>
      <c r="DK322" s="198"/>
      <c r="DL322" s="198"/>
      <c r="DM322" s="198"/>
      <c r="DN322" s="198"/>
      <c r="DO322" s="198"/>
      <c r="DP322" s="198"/>
      <c r="DQ322" s="198"/>
      <c r="DR322" s="198"/>
      <c r="DS322" s="198"/>
      <c r="DT322" s="198"/>
      <c r="DU322" s="198"/>
      <c r="DV322" s="198"/>
      <c r="DW322" s="198"/>
      <c r="DX322" s="198"/>
      <c r="DY322" s="198"/>
      <c r="DZ322" s="198"/>
      <c r="EA322" s="198"/>
      <c r="EB322" s="198"/>
      <c r="EC322" s="198"/>
      <c r="ED322" s="198"/>
      <c r="EE322" s="198"/>
      <c r="EF322" s="198"/>
      <c r="EG322" s="198"/>
      <c r="EH322" s="198"/>
      <c r="EI322" s="198"/>
      <c r="EJ322" s="198"/>
      <c r="EK322" s="198"/>
      <c r="EL322" s="198"/>
      <c r="EM322" s="198"/>
      <c r="EN322" s="198"/>
      <c r="EO322" s="198"/>
      <c r="EP322" s="198"/>
      <c r="EQ322" s="198"/>
      <c r="ER322" s="198"/>
      <c r="ES322" s="198"/>
      <c r="ET322" s="198"/>
      <c r="EU322" s="198"/>
      <c r="EV322" s="198"/>
      <c r="EW322" s="198"/>
      <c r="EX322" s="198"/>
      <c r="EY322" s="198"/>
      <c r="EZ322" s="198"/>
      <c r="FA322" s="198"/>
      <c r="FB322" s="198"/>
      <c r="FC322" s="198"/>
      <c r="FD322" s="198"/>
      <c r="FE322" s="198"/>
      <c r="FF322" s="198"/>
      <c r="FG322" s="198"/>
      <c r="FH322" s="198"/>
      <c r="FI322" s="198"/>
      <c r="FJ322" s="198"/>
      <c r="FK322" s="198"/>
      <c r="FL322" s="198"/>
      <c r="FM322" s="198"/>
      <c r="FN322" s="198"/>
      <c r="FO322" s="198"/>
      <c r="FP322" s="198"/>
      <c r="FQ322" s="198"/>
      <c r="FR322" s="198"/>
      <c r="FS322" s="198"/>
      <c r="FT322" s="198"/>
      <c r="FU322" s="198"/>
      <c r="FV322" s="198"/>
      <c r="FW322" s="198"/>
      <c r="FX322" s="198"/>
      <c r="FY322" s="198"/>
      <c r="FZ322" s="198"/>
      <c r="GA322" s="198"/>
      <c r="GB322" s="198"/>
      <c r="GC322" s="198"/>
      <c r="GD322" s="198"/>
      <c r="GE322" s="198"/>
      <c r="GF322" s="198"/>
      <c r="GG322" s="198"/>
      <c r="GH322" s="198"/>
      <c r="GI322" s="198"/>
      <c r="GJ322" s="198"/>
      <c r="GK322" s="198"/>
      <c r="GL322" s="198"/>
      <c r="GM322" s="198"/>
      <c r="GN322" s="198"/>
      <c r="GO322" s="198"/>
      <c r="GP322" s="198"/>
      <c r="GQ322" s="198"/>
      <c r="GR322" s="198"/>
      <c r="GS322" s="198"/>
      <c r="GT322" s="198"/>
      <c r="GU322" s="198"/>
      <c r="GV322" s="198"/>
      <c r="GW322" s="198"/>
      <c r="GX322" s="198"/>
      <c r="GY322" s="198"/>
      <c r="GZ322" s="198"/>
      <c r="HA322" s="198"/>
      <c r="HB322" s="198"/>
      <c r="HC322" s="198"/>
      <c r="HD322" s="198"/>
      <c r="HE322" s="198"/>
      <c r="HF322" s="198"/>
      <c r="HG322" s="198"/>
      <c r="HH322" s="198"/>
      <c r="HI322" s="198"/>
      <c r="HJ322" s="198"/>
      <c r="HK322" s="198"/>
      <c r="HL322" s="198"/>
      <c r="HM322" s="198"/>
      <c r="HN322" s="198"/>
    </row>
    <row r="323" s="197" customFormat="1" spans="1:222">
      <c r="A323" s="210"/>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8"/>
      <c r="BT323" s="198"/>
      <c r="BU323" s="198"/>
      <c r="BV323" s="198"/>
      <c r="BW323" s="198"/>
      <c r="BX323" s="198"/>
      <c r="BY323" s="198"/>
      <c r="BZ323" s="198"/>
      <c r="CA323" s="198"/>
      <c r="CB323" s="198"/>
      <c r="CC323" s="198"/>
      <c r="CD323" s="198"/>
      <c r="CE323" s="198"/>
      <c r="CF323" s="198"/>
      <c r="CG323" s="198"/>
      <c r="CH323" s="198"/>
      <c r="CI323" s="198"/>
      <c r="CJ323" s="198"/>
      <c r="CK323" s="198"/>
      <c r="CL323" s="198"/>
      <c r="CM323" s="198"/>
      <c r="CN323" s="198"/>
      <c r="CO323" s="198"/>
      <c r="CP323" s="198"/>
      <c r="CQ323" s="198"/>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DZ323" s="198"/>
      <c r="EA323" s="198"/>
      <c r="EB323" s="198"/>
      <c r="EC323" s="198"/>
      <c r="ED323" s="198"/>
      <c r="EE323" s="198"/>
      <c r="EF323" s="198"/>
      <c r="EG323" s="198"/>
      <c r="EH323" s="198"/>
      <c r="EI323" s="198"/>
      <c r="EJ323" s="198"/>
      <c r="EK323" s="198"/>
      <c r="EL323" s="198"/>
      <c r="EM323" s="198"/>
      <c r="EN323" s="198"/>
      <c r="EO323" s="198"/>
      <c r="EP323" s="198"/>
      <c r="EQ323" s="198"/>
      <c r="ER323" s="198"/>
      <c r="ES323" s="198"/>
      <c r="ET323" s="198"/>
      <c r="EU323" s="198"/>
      <c r="EV323" s="198"/>
      <c r="EW323" s="198"/>
      <c r="EX323" s="198"/>
      <c r="EY323" s="198"/>
      <c r="EZ323" s="198"/>
      <c r="FA323" s="198"/>
      <c r="FB323" s="198"/>
      <c r="FC323" s="198"/>
      <c r="FD323" s="198"/>
      <c r="FE323" s="198"/>
      <c r="FF323" s="198"/>
      <c r="FG323" s="198"/>
      <c r="FH323" s="198"/>
      <c r="FI323" s="198"/>
      <c r="FJ323" s="198"/>
      <c r="FK323" s="198"/>
      <c r="FL323" s="198"/>
      <c r="FM323" s="198"/>
      <c r="FN323" s="198"/>
      <c r="FO323" s="198"/>
      <c r="FP323" s="198"/>
      <c r="FQ323" s="198"/>
      <c r="FR323" s="198"/>
      <c r="FS323" s="198"/>
      <c r="FT323" s="198"/>
      <c r="FU323" s="198"/>
      <c r="FV323" s="198"/>
      <c r="FW323" s="198"/>
      <c r="FX323" s="198"/>
      <c r="FY323" s="198"/>
      <c r="FZ323" s="198"/>
      <c r="GA323" s="198"/>
      <c r="GB323" s="198"/>
      <c r="GC323" s="198"/>
      <c r="GD323" s="198"/>
      <c r="GE323" s="198"/>
      <c r="GF323" s="198"/>
      <c r="GG323" s="198"/>
      <c r="GH323" s="198"/>
      <c r="GI323" s="198"/>
      <c r="GJ323" s="198"/>
      <c r="GK323" s="198"/>
      <c r="GL323" s="198"/>
      <c r="GM323" s="198"/>
      <c r="GN323" s="198"/>
      <c r="GO323" s="198"/>
      <c r="GP323" s="198"/>
      <c r="GQ323" s="198"/>
      <c r="GR323" s="198"/>
      <c r="GS323" s="198"/>
      <c r="GT323" s="198"/>
      <c r="GU323" s="198"/>
      <c r="GV323" s="198"/>
      <c r="GW323" s="198"/>
      <c r="GX323" s="198"/>
      <c r="GY323" s="198"/>
      <c r="GZ323" s="198"/>
      <c r="HA323" s="198"/>
      <c r="HB323" s="198"/>
      <c r="HC323" s="198"/>
      <c r="HD323" s="198"/>
      <c r="HE323" s="198"/>
      <c r="HF323" s="198"/>
      <c r="HG323" s="198"/>
      <c r="HH323" s="198"/>
      <c r="HI323" s="198"/>
      <c r="HJ323" s="198"/>
      <c r="HK323" s="198"/>
      <c r="HL323" s="198"/>
      <c r="HM323" s="198"/>
      <c r="HN323" s="198"/>
    </row>
    <row r="324" s="197" customFormat="1" spans="1:222">
      <c r="A324" s="210"/>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8"/>
      <c r="BT324" s="198"/>
      <c r="BU324" s="198"/>
      <c r="BV324" s="198"/>
      <c r="BW324" s="198"/>
      <c r="BX324" s="198"/>
      <c r="BY324" s="198"/>
      <c r="BZ324" s="198"/>
      <c r="CA324" s="198"/>
      <c r="CB324" s="198"/>
      <c r="CC324" s="198"/>
      <c r="CD324" s="198"/>
      <c r="CE324" s="198"/>
      <c r="CF324" s="198"/>
      <c r="CG324" s="198"/>
      <c r="CH324" s="198"/>
      <c r="CI324" s="198"/>
      <c r="CJ324" s="198"/>
      <c r="CK324" s="198"/>
      <c r="CL324" s="198"/>
      <c r="CM324" s="198"/>
      <c r="CN324" s="198"/>
      <c r="CO324" s="198"/>
      <c r="CP324" s="198"/>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DZ324" s="198"/>
      <c r="EA324" s="198"/>
      <c r="EB324" s="198"/>
      <c r="EC324" s="198"/>
      <c r="ED324" s="198"/>
      <c r="EE324" s="198"/>
      <c r="EF324" s="198"/>
      <c r="EG324" s="198"/>
      <c r="EH324" s="198"/>
      <c r="EI324" s="198"/>
      <c r="EJ324" s="198"/>
      <c r="EK324" s="198"/>
      <c r="EL324" s="198"/>
      <c r="EM324" s="198"/>
      <c r="EN324" s="198"/>
      <c r="EO324" s="198"/>
      <c r="EP324" s="198"/>
      <c r="EQ324" s="198"/>
      <c r="ER324" s="198"/>
      <c r="ES324" s="198"/>
      <c r="ET324" s="198"/>
      <c r="EU324" s="198"/>
      <c r="EV324" s="198"/>
      <c r="EW324" s="198"/>
      <c r="EX324" s="198"/>
      <c r="EY324" s="198"/>
      <c r="EZ324" s="198"/>
      <c r="FA324" s="198"/>
      <c r="FB324" s="198"/>
      <c r="FC324" s="198"/>
      <c r="FD324" s="198"/>
      <c r="FE324" s="198"/>
      <c r="FF324" s="198"/>
      <c r="FG324" s="198"/>
      <c r="FH324" s="198"/>
      <c r="FI324" s="198"/>
      <c r="FJ324" s="198"/>
      <c r="FK324" s="198"/>
      <c r="FL324" s="198"/>
      <c r="FM324" s="198"/>
      <c r="FN324" s="198"/>
      <c r="FO324" s="198"/>
      <c r="FP324" s="198"/>
      <c r="FQ324" s="198"/>
      <c r="FR324" s="198"/>
      <c r="FS324" s="198"/>
      <c r="FT324" s="198"/>
      <c r="FU324" s="198"/>
      <c r="FV324" s="198"/>
      <c r="FW324" s="198"/>
      <c r="FX324" s="198"/>
      <c r="FY324" s="198"/>
      <c r="FZ324" s="198"/>
      <c r="GA324" s="198"/>
      <c r="GB324" s="198"/>
      <c r="GC324" s="198"/>
      <c r="GD324" s="198"/>
      <c r="GE324" s="198"/>
      <c r="GF324" s="198"/>
      <c r="GG324" s="198"/>
      <c r="GH324" s="198"/>
      <c r="GI324" s="198"/>
      <c r="GJ324" s="198"/>
      <c r="GK324" s="198"/>
      <c r="GL324" s="198"/>
      <c r="GM324" s="198"/>
      <c r="GN324" s="198"/>
      <c r="GO324" s="198"/>
      <c r="GP324" s="198"/>
      <c r="GQ324" s="198"/>
      <c r="GR324" s="198"/>
      <c r="GS324" s="198"/>
      <c r="GT324" s="198"/>
      <c r="GU324" s="198"/>
      <c r="GV324" s="198"/>
      <c r="GW324" s="198"/>
      <c r="GX324" s="198"/>
      <c r="GY324" s="198"/>
      <c r="GZ324" s="198"/>
      <c r="HA324" s="198"/>
      <c r="HB324" s="198"/>
      <c r="HC324" s="198"/>
      <c r="HD324" s="198"/>
      <c r="HE324" s="198"/>
      <c r="HF324" s="198"/>
      <c r="HG324" s="198"/>
      <c r="HH324" s="198"/>
      <c r="HI324" s="198"/>
      <c r="HJ324" s="198"/>
      <c r="HK324" s="198"/>
      <c r="HL324" s="198"/>
      <c r="HM324" s="198"/>
      <c r="HN324" s="198"/>
    </row>
    <row r="325" s="197" customFormat="1" spans="1:222">
      <c r="A325" s="210"/>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8"/>
      <c r="BT325" s="198"/>
      <c r="BU325" s="198"/>
      <c r="BV325" s="198"/>
      <c r="BW325" s="198"/>
      <c r="BX325" s="198"/>
      <c r="BY325" s="198"/>
      <c r="BZ325" s="198"/>
      <c r="CA325" s="198"/>
      <c r="CB325" s="198"/>
      <c r="CC325" s="198"/>
      <c r="CD325" s="198"/>
      <c r="CE325" s="198"/>
      <c r="CF325" s="198"/>
      <c r="CG325" s="198"/>
      <c r="CH325" s="198"/>
      <c r="CI325" s="198"/>
      <c r="CJ325" s="198"/>
      <c r="CK325" s="198"/>
      <c r="CL325" s="198"/>
      <c r="CM325" s="198"/>
      <c r="CN325" s="198"/>
      <c r="CO325" s="198"/>
      <c r="CP325" s="198"/>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DZ325" s="198"/>
      <c r="EA325" s="198"/>
      <c r="EB325" s="198"/>
      <c r="EC325" s="198"/>
      <c r="ED325" s="198"/>
      <c r="EE325" s="198"/>
      <c r="EF325" s="198"/>
      <c r="EG325" s="198"/>
      <c r="EH325" s="198"/>
      <c r="EI325" s="198"/>
      <c r="EJ325" s="198"/>
      <c r="EK325" s="198"/>
      <c r="EL325" s="198"/>
      <c r="EM325" s="198"/>
      <c r="EN325" s="198"/>
      <c r="EO325" s="198"/>
      <c r="EP325" s="198"/>
      <c r="EQ325" s="198"/>
      <c r="ER325" s="198"/>
      <c r="ES325" s="198"/>
      <c r="ET325" s="198"/>
      <c r="EU325" s="198"/>
      <c r="EV325" s="198"/>
      <c r="EW325" s="198"/>
      <c r="EX325" s="198"/>
      <c r="EY325" s="198"/>
      <c r="EZ325" s="198"/>
      <c r="FA325" s="198"/>
      <c r="FB325" s="198"/>
      <c r="FC325" s="198"/>
      <c r="FD325" s="198"/>
      <c r="FE325" s="198"/>
      <c r="FF325" s="198"/>
      <c r="FG325" s="198"/>
      <c r="FH325" s="198"/>
      <c r="FI325" s="198"/>
      <c r="FJ325" s="198"/>
      <c r="FK325" s="198"/>
      <c r="FL325" s="198"/>
      <c r="FM325" s="198"/>
      <c r="FN325" s="198"/>
      <c r="FO325" s="198"/>
      <c r="FP325" s="198"/>
      <c r="FQ325" s="198"/>
      <c r="FR325" s="198"/>
      <c r="FS325" s="198"/>
      <c r="FT325" s="198"/>
      <c r="FU325" s="198"/>
      <c r="FV325" s="198"/>
      <c r="FW325" s="198"/>
      <c r="FX325" s="198"/>
      <c r="FY325" s="198"/>
      <c r="FZ325" s="198"/>
      <c r="GA325" s="198"/>
      <c r="GB325" s="198"/>
      <c r="GC325" s="198"/>
      <c r="GD325" s="198"/>
      <c r="GE325" s="198"/>
      <c r="GF325" s="198"/>
      <c r="GG325" s="198"/>
      <c r="GH325" s="198"/>
      <c r="GI325" s="198"/>
      <c r="GJ325" s="198"/>
      <c r="GK325" s="198"/>
      <c r="GL325" s="198"/>
      <c r="GM325" s="198"/>
      <c r="GN325" s="198"/>
      <c r="GO325" s="198"/>
      <c r="GP325" s="198"/>
      <c r="GQ325" s="198"/>
      <c r="GR325" s="198"/>
      <c r="GS325" s="198"/>
      <c r="GT325" s="198"/>
      <c r="GU325" s="198"/>
      <c r="GV325" s="198"/>
      <c r="GW325" s="198"/>
      <c r="GX325" s="198"/>
      <c r="GY325" s="198"/>
      <c r="GZ325" s="198"/>
      <c r="HA325" s="198"/>
      <c r="HB325" s="198"/>
      <c r="HC325" s="198"/>
      <c r="HD325" s="198"/>
      <c r="HE325" s="198"/>
      <c r="HF325" s="198"/>
      <c r="HG325" s="198"/>
      <c r="HH325" s="198"/>
      <c r="HI325" s="198"/>
      <c r="HJ325" s="198"/>
      <c r="HK325" s="198"/>
      <c r="HL325" s="198"/>
      <c r="HM325" s="198"/>
      <c r="HN325" s="198"/>
    </row>
    <row r="326" s="197" customFormat="1" spans="1:222">
      <c r="A326" s="210"/>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c r="BV326" s="198"/>
      <c r="BW326" s="198"/>
      <c r="BX326" s="198"/>
      <c r="BY326" s="198"/>
      <c r="BZ326" s="198"/>
      <c r="CA326" s="198"/>
      <c r="CB326" s="198"/>
      <c r="CC326" s="198"/>
      <c r="CD326" s="198"/>
      <c r="CE326" s="198"/>
      <c r="CF326" s="198"/>
      <c r="CG326" s="198"/>
      <c r="CH326" s="198"/>
      <c r="CI326" s="198"/>
      <c r="CJ326" s="198"/>
      <c r="CK326" s="198"/>
      <c r="CL326" s="198"/>
      <c r="CM326" s="198"/>
      <c r="CN326" s="198"/>
      <c r="CO326" s="198"/>
      <c r="CP326" s="198"/>
      <c r="CQ326" s="198"/>
      <c r="CR326" s="198"/>
      <c r="CS326" s="198"/>
      <c r="CT326" s="198"/>
      <c r="CU326" s="198"/>
      <c r="CV326" s="198"/>
      <c r="CW326" s="198"/>
      <c r="CX326" s="198"/>
      <c r="CY326" s="198"/>
      <c r="CZ326" s="198"/>
      <c r="DA326" s="198"/>
      <c r="DB326" s="198"/>
      <c r="DC326" s="198"/>
      <c r="DD326" s="198"/>
      <c r="DE326" s="198"/>
      <c r="DF326" s="198"/>
      <c r="DG326" s="198"/>
      <c r="DH326" s="198"/>
      <c r="DI326" s="198"/>
      <c r="DJ326" s="198"/>
      <c r="DK326" s="198"/>
      <c r="DL326" s="198"/>
      <c r="DM326" s="198"/>
      <c r="DN326" s="198"/>
      <c r="DO326" s="198"/>
      <c r="DP326" s="198"/>
      <c r="DQ326" s="198"/>
      <c r="DR326" s="198"/>
      <c r="DS326" s="198"/>
      <c r="DT326" s="198"/>
      <c r="DU326" s="198"/>
      <c r="DV326" s="198"/>
      <c r="DW326" s="198"/>
      <c r="DX326" s="198"/>
      <c r="DY326" s="198"/>
      <c r="DZ326" s="198"/>
      <c r="EA326" s="198"/>
      <c r="EB326" s="198"/>
      <c r="EC326" s="198"/>
      <c r="ED326" s="198"/>
      <c r="EE326" s="198"/>
      <c r="EF326" s="198"/>
      <c r="EG326" s="198"/>
      <c r="EH326" s="198"/>
      <c r="EI326" s="198"/>
      <c r="EJ326" s="198"/>
      <c r="EK326" s="198"/>
      <c r="EL326" s="198"/>
      <c r="EM326" s="198"/>
      <c r="EN326" s="198"/>
      <c r="EO326" s="198"/>
      <c r="EP326" s="198"/>
      <c r="EQ326" s="198"/>
      <c r="ER326" s="198"/>
      <c r="ES326" s="198"/>
      <c r="ET326" s="198"/>
      <c r="EU326" s="198"/>
      <c r="EV326" s="198"/>
      <c r="EW326" s="198"/>
      <c r="EX326" s="198"/>
      <c r="EY326" s="198"/>
      <c r="EZ326" s="198"/>
      <c r="FA326" s="198"/>
      <c r="FB326" s="198"/>
      <c r="FC326" s="198"/>
      <c r="FD326" s="198"/>
      <c r="FE326" s="198"/>
      <c r="FF326" s="198"/>
      <c r="FG326" s="198"/>
      <c r="FH326" s="198"/>
      <c r="FI326" s="198"/>
      <c r="FJ326" s="198"/>
      <c r="FK326" s="198"/>
      <c r="FL326" s="198"/>
      <c r="FM326" s="198"/>
      <c r="FN326" s="198"/>
      <c r="FO326" s="198"/>
      <c r="FP326" s="198"/>
      <c r="FQ326" s="198"/>
      <c r="FR326" s="198"/>
      <c r="FS326" s="198"/>
      <c r="FT326" s="198"/>
      <c r="FU326" s="198"/>
      <c r="FV326" s="198"/>
      <c r="FW326" s="198"/>
      <c r="FX326" s="198"/>
      <c r="FY326" s="198"/>
      <c r="FZ326" s="198"/>
      <c r="GA326" s="198"/>
      <c r="GB326" s="198"/>
      <c r="GC326" s="198"/>
      <c r="GD326" s="198"/>
      <c r="GE326" s="198"/>
      <c r="GF326" s="198"/>
      <c r="GG326" s="198"/>
      <c r="GH326" s="198"/>
      <c r="GI326" s="198"/>
      <c r="GJ326" s="198"/>
      <c r="GK326" s="198"/>
      <c r="GL326" s="198"/>
      <c r="GM326" s="198"/>
      <c r="GN326" s="198"/>
      <c r="GO326" s="198"/>
      <c r="GP326" s="198"/>
      <c r="GQ326" s="198"/>
      <c r="GR326" s="198"/>
      <c r="GS326" s="198"/>
      <c r="GT326" s="198"/>
      <c r="GU326" s="198"/>
      <c r="GV326" s="198"/>
      <c r="GW326" s="198"/>
      <c r="GX326" s="198"/>
      <c r="GY326" s="198"/>
      <c r="GZ326" s="198"/>
      <c r="HA326" s="198"/>
      <c r="HB326" s="198"/>
      <c r="HC326" s="198"/>
      <c r="HD326" s="198"/>
      <c r="HE326" s="198"/>
      <c r="HF326" s="198"/>
      <c r="HG326" s="198"/>
      <c r="HH326" s="198"/>
      <c r="HI326" s="198"/>
      <c r="HJ326" s="198"/>
      <c r="HK326" s="198"/>
      <c r="HL326" s="198"/>
      <c r="HM326" s="198"/>
      <c r="HN326" s="198"/>
    </row>
    <row r="327" s="197" customFormat="1" spans="1:222">
      <c r="A327" s="210"/>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c r="BV327" s="198"/>
      <c r="BW327" s="198"/>
      <c r="BX327" s="198"/>
      <c r="BY327" s="198"/>
      <c r="BZ327" s="198"/>
      <c r="CA327" s="198"/>
      <c r="CB327" s="198"/>
      <c r="CC327" s="198"/>
      <c r="CD327" s="198"/>
      <c r="CE327" s="198"/>
      <c r="CF327" s="198"/>
      <c r="CG327" s="198"/>
      <c r="CH327" s="198"/>
      <c r="CI327" s="198"/>
      <c r="CJ327" s="198"/>
      <c r="CK327" s="198"/>
      <c r="CL327" s="198"/>
      <c r="CM327" s="198"/>
      <c r="CN327" s="198"/>
      <c r="CO327" s="198"/>
      <c r="CP327" s="198"/>
      <c r="CQ327" s="198"/>
      <c r="CR327" s="198"/>
      <c r="CS327" s="198"/>
      <c r="CT327" s="198"/>
      <c r="CU327" s="198"/>
      <c r="CV327" s="198"/>
      <c r="CW327" s="198"/>
      <c r="CX327" s="198"/>
      <c r="CY327" s="198"/>
      <c r="CZ327" s="198"/>
      <c r="DA327" s="198"/>
      <c r="DB327" s="198"/>
      <c r="DC327" s="198"/>
      <c r="DD327" s="198"/>
      <c r="DE327" s="198"/>
      <c r="DF327" s="198"/>
      <c r="DG327" s="198"/>
      <c r="DH327" s="198"/>
      <c r="DI327" s="198"/>
      <c r="DJ327" s="198"/>
      <c r="DK327" s="198"/>
      <c r="DL327" s="198"/>
      <c r="DM327" s="198"/>
      <c r="DN327" s="198"/>
      <c r="DO327" s="198"/>
      <c r="DP327" s="198"/>
      <c r="DQ327" s="198"/>
      <c r="DR327" s="198"/>
      <c r="DS327" s="198"/>
      <c r="DT327" s="198"/>
      <c r="DU327" s="198"/>
      <c r="DV327" s="198"/>
      <c r="DW327" s="198"/>
      <c r="DX327" s="198"/>
      <c r="DY327" s="198"/>
      <c r="DZ327" s="198"/>
      <c r="EA327" s="198"/>
      <c r="EB327" s="198"/>
      <c r="EC327" s="198"/>
      <c r="ED327" s="198"/>
      <c r="EE327" s="198"/>
      <c r="EF327" s="198"/>
      <c r="EG327" s="198"/>
      <c r="EH327" s="198"/>
      <c r="EI327" s="198"/>
      <c r="EJ327" s="198"/>
      <c r="EK327" s="198"/>
      <c r="EL327" s="198"/>
      <c r="EM327" s="198"/>
      <c r="EN327" s="198"/>
      <c r="EO327" s="198"/>
      <c r="EP327" s="198"/>
      <c r="EQ327" s="198"/>
      <c r="ER327" s="198"/>
      <c r="ES327" s="198"/>
      <c r="ET327" s="198"/>
      <c r="EU327" s="198"/>
      <c r="EV327" s="198"/>
      <c r="EW327" s="198"/>
      <c r="EX327" s="198"/>
      <c r="EY327" s="198"/>
      <c r="EZ327" s="198"/>
      <c r="FA327" s="198"/>
      <c r="FB327" s="198"/>
      <c r="FC327" s="198"/>
      <c r="FD327" s="198"/>
      <c r="FE327" s="198"/>
      <c r="FF327" s="198"/>
      <c r="FG327" s="198"/>
      <c r="FH327" s="198"/>
      <c r="FI327" s="198"/>
      <c r="FJ327" s="198"/>
      <c r="FK327" s="198"/>
      <c r="FL327" s="198"/>
      <c r="FM327" s="198"/>
      <c r="FN327" s="198"/>
      <c r="FO327" s="198"/>
      <c r="FP327" s="198"/>
      <c r="FQ327" s="198"/>
      <c r="FR327" s="198"/>
      <c r="FS327" s="198"/>
      <c r="FT327" s="198"/>
      <c r="FU327" s="198"/>
      <c r="FV327" s="198"/>
      <c r="FW327" s="198"/>
      <c r="FX327" s="198"/>
      <c r="FY327" s="198"/>
      <c r="FZ327" s="198"/>
      <c r="GA327" s="198"/>
      <c r="GB327" s="198"/>
      <c r="GC327" s="198"/>
      <c r="GD327" s="198"/>
      <c r="GE327" s="198"/>
      <c r="GF327" s="198"/>
      <c r="GG327" s="198"/>
      <c r="GH327" s="198"/>
      <c r="GI327" s="198"/>
      <c r="GJ327" s="198"/>
      <c r="GK327" s="198"/>
      <c r="GL327" s="198"/>
      <c r="GM327" s="198"/>
      <c r="GN327" s="198"/>
      <c r="GO327" s="198"/>
      <c r="GP327" s="198"/>
      <c r="GQ327" s="198"/>
      <c r="GR327" s="198"/>
      <c r="GS327" s="198"/>
      <c r="GT327" s="198"/>
      <c r="GU327" s="198"/>
      <c r="GV327" s="198"/>
      <c r="GW327" s="198"/>
      <c r="GX327" s="198"/>
      <c r="GY327" s="198"/>
      <c r="GZ327" s="198"/>
      <c r="HA327" s="198"/>
      <c r="HB327" s="198"/>
      <c r="HC327" s="198"/>
      <c r="HD327" s="198"/>
      <c r="HE327" s="198"/>
      <c r="HF327" s="198"/>
      <c r="HG327" s="198"/>
      <c r="HH327" s="198"/>
      <c r="HI327" s="198"/>
      <c r="HJ327" s="198"/>
      <c r="HK327" s="198"/>
      <c r="HL327" s="198"/>
      <c r="HM327" s="198"/>
      <c r="HN327" s="198"/>
    </row>
    <row r="328" s="197" customFormat="1" spans="1:222">
      <c r="A328" s="210"/>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8"/>
      <c r="BT328" s="198"/>
      <c r="BU328" s="198"/>
      <c r="BV328" s="198"/>
      <c r="BW328" s="198"/>
      <c r="BX328" s="198"/>
      <c r="BY328" s="198"/>
      <c r="BZ328" s="198"/>
      <c r="CA328" s="198"/>
      <c r="CB328" s="198"/>
      <c r="CC328" s="198"/>
      <c r="CD328" s="198"/>
      <c r="CE328" s="198"/>
      <c r="CF328" s="198"/>
      <c r="CG328" s="198"/>
      <c r="CH328" s="198"/>
      <c r="CI328" s="198"/>
      <c r="CJ328" s="198"/>
      <c r="CK328" s="198"/>
      <c r="CL328" s="198"/>
      <c r="CM328" s="198"/>
      <c r="CN328" s="198"/>
      <c r="CO328" s="198"/>
      <c r="CP328" s="198"/>
      <c r="CQ328" s="198"/>
      <c r="CR328" s="198"/>
      <c r="CS328" s="198"/>
      <c r="CT328" s="198"/>
      <c r="CU328" s="198"/>
      <c r="CV328" s="198"/>
      <c r="CW328" s="198"/>
      <c r="CX328" s="198"/>
      <c r="CY328" s="198"/>
      <c r="CZ328" s="198"/>
      <c r="DA328" s="198"/>
      <c r="DB328" s="198"/>
      <c r="DC328" s="198"/>
      <c r="DD328" s="198"/>
      <c r="DE328" s="198"/>
      <c r="DF328" s="198"/>
      <c r="DG328" s="198"/>
      <c r="DH328" s="198"/>
      <c r="DI328" s="198"/>
      <c r="DJ328" s="198"/>
      <c r="DK328" s="198"/>
      <c r="DL328" s="198"/>
      <c r="DM328" s="198"/>
      <c r="DN328" s="198"/>
      <c r="DO328" s="198"/>
      <c r="DP328" s="198"/>
      <c r="DQ328" s="198"/>
      <c r="DR328" s="198"/>
      <c r="DS328" s="198"/>
      <c r="DT328" s="198"/>
      <c r="DU328" s="198"/>
      <c r="DV328" s="198"/>
      <c r="DW328" s="198"/>
      <c r="DX328" s="198"/>
      <c r="DY328" s="198"/>
      <c r="DZ328" s="198"/>
      <c r="EA328" s="198"/>
      <c r="EB328" s="198"/>
      <c r="EC328" s="198"/>
      <c r="ED328" s="198"/>
      <c r="EE328" s="198"/>
      <c r="EF328" s="198"/>
      <c r="EG328" s="198"/>
      <c r="EH328" s="198"/>
      <c r="EI328" s="198"/>
      <c r="EJ328" s="198"/>
      <c r="EK328" s="198"/>
      <c r="EL328" s="198"/>
      <c r="EM328" s="198"/>
      <c r="EN328" s="198"/>
      <c r="EO328" s="198"/>
      <c r="EP328" s="198"/>
      <c r="EQ328" s="198"/>
      <c r="ER328" s="198"/>
      <c r="ES328" s="198"/>
      <c r="ET328" s="198"/>
      <c r="EU328" s="198"/>
      <c r="EV328" s="198"/>
      <c r="EW328" s="198"/>
      <c r="EX328" s="198"/>
      <c r="EY328" s="198"/>
      <c r="EZ328" s="198"/>
      <c r="FA328" s="198"/>
      <c r="FB328" s="198"/>
      <c r="FC328" s="198"/>
      <c r="FD328" s="198"/>
      <c r="FE328" s="198"/>
      <c r="FF328" s="198"/>
      <c r="FG328" s="198"/>
      <c r="FH328" s="198"/>
      <c r="FI328" s="198"/>
      <c r="FJ328" s="198"/>
      <c r="FK328" s="198"/>
      <c r="FL328" s="198"/>
      <c r="FM328" s="198"/>
      <c r="FN328" s="198"/>
      <c r="FO328" s="198"/>
      <c r="FP328" s="198"/>
      <c r="FQ328" s="198"/>
      <c r="FR328" s="198"/>
      <c r="FS328" s="198"/>
      <c r="FT328" s="198"/>
      <c r="FU328" s="198"/>
      <c r="FV328" s="198"/>
      <c r="FW328" s="198"/>
      <c r="FX328" s="198"/>
      <c r="FY328" s="198"/>
      <c r="FZ328" s="198"/>
      <c r="GA328" s="198"/>
      <c r="GB328" s="198"/>
      <c r="GC328" s="198"/>
      <c r="GD328" s="198"/>
      <c r="GE328" s="198"/>
      <c r="GF328" s="198"/>
      <c r="GG328" s="198"/>
      <c r="GH328" s="198"/>
      <c r="GI328" s="198"/>
      <c r="GJ328" s="198"/>
      <c r="GK328" s="198"/>
      <c r="GL328" s="198"/>
      <c r="GM328" s="198"/>
      <c r="GN328" s="198"/>
      <c r="GO328" s="198"/>
      <c r="GP328" s="198"/>
      <c r="GQ328" s="198"/>
      <c r="GR328" s="198"/>
      <c r="GS328" s="198"/>
      <c r="GT328" s="198"/>
      <c r="GU328" s="198"/>
      <c r="GV328" s="198"/>
      <c r="GW328" s="198"/>
      <c r="GX328" s="198"/>
      <c r="GY328" s="198"/>
      <c r="GZ328" s="198"/>
      <c r="HA328" s="198"/>
      <c r="HB328" s="198"/>
      <c r="HC328" s="198"/>
      <c r="HD328" s="198"/>
      <c r="HE328" s="198"/>
      <c r="HF328" s="198"/>
      <c r="HG328" s="198"/>
      <c r="HH328" s="198"/>
      <c r="HI328" s="198"/>
      <c r="HJ328" s="198"/>
      <c r="HK328" s="198"/>
      <c r="HL328" s="198"/>
      <c r="HM328" s="198"/>
      <c r="HN328" s="198"/>
    </row>
    <row r="329" s="197" customFormat="1" spans="1:222">
      <c r="A329" s="21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8"/>
      <c r="BT329" s="198"/>
      <c r="BU329" s="198"/>
      <c r="BV329" s="198"/>
      <c r="BW329" s="198"/>
      <c r="BX329" s="198"/>
      <c r="BY329" s="198"/>
      <c r="BZ329" s="198"/>
      <c r="CA329" s="198"/>
      <c r="CB329" s="198"/>
      <c r="CC329" s="198"/>
      <c r="CD329" s="198"/>
      <c r="CE329" s="198"/>
      <c r="CF329" s="198"/>
      <c r="CG329" s="198"/>
      <c r="CH329" s="198"/>
      <c r="CI329" s="198"/>
      <c r="CJ329" s="198"/>
      <c r="CK329" s="198"/>
      <c r="CL329" s="198"/>
      <c r="CM329" s="198"/>
      <c r="CN329" s="198"/>
      <c r="CO329" s="198"/>
      <c r="CP329" s="198"/>
      <c r="CQ329" s="198"/>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DZ329" s="198"/>
      <c r="EA329" s="198"/>
      <c r="EB329" s="198"/>
      <c r="EC329" s="198"/>
      <c r="ED329" s="198"/>
      <c r="EE329" s="198"/>
      <c r="EF329" s="198"/>
      <c r="EG329" s="198"/>
      <c r="EH329" s="198"/>
      <c r="EI329" s="198"/>
      <c r="EJ329" s="198"/>
      <c r="EK329" s="198"/>
      <c r="EL329" s="198"/>
      <c r="EM329" s="198"/>
      <c r="EN329" s="198"/>
      <c r="EO329" s="198"/>
      <c r="EP329" s="198"/>
      <c r="EQ329" s="198"/>
      <c r="ER329" s="198"/>
      <c r="ES329" s="198"/>
      <c r="ET329" s="198"/>
      <c r="EU329" s="198"/>
      <c r="EV329" s="198"/>
      <c r="EW329" s="198"/>
      <c r="EX329" s="198"/>
      <c r="EY329" s="198"/>
      <c r="EZ329" s="198"/>
      <c r="FA329" s="198"/>
      <c r="FB329" s="198"/>
      <c r="FC329" s="198"/>
      <c r="FD329" s="198"/>
      <c r="FE329" s="198"/>
      <c r="FF329" s="198"/>
      <c r="FG329" s="198"/>
      <c r="FH329" s="198"/>
      <c r="FI329" s="198"/>
      <c r="FJ329" s="198"/>
      <c r="FK329" s="198"/>
      <c r="FL329" s="198"/>
      <c r="FM329" s="198"/>
      <c r="FN329" s="198"/>
      <c r="FO329" s="198"/>
      <c r="FP329" s="198"/>
      <c r="FQ329" s="198"/>
      <c r="FR329" s="198"/>
      <c r="FS329" s="198"/>
      <c r="FT329" s="198"/>
      <c r="FU329" s="198"/>
      <c r="FV329" s="198"/>
      <c r="FW329" s="198"/>
      <c r="FX329" s="198"/>
      <c r="FY329" s="198"/>
      <c r="FZ329" s="198"/>
      <c r="GA329" s="198"/>
      <c r="GB329" s="198"/>
      <c r="GC329" s="198"/>
      <c r="GD329" s="198"/>
      <c r="GE329" s="198"/>
      <c r="GF329" s="198"/>
      <c r="GG329" s="198"/>
      <c r="GH329" s="198"/>
      <c r="GI329" s="198"/>
      <c r="GJ329" s="198"/>
      <c r="GK329" s="198"/>
      <c r="GL329" s="198"/>
      <c r="GM329" s="198"/>
      <c r="GN329" s="198"/>
      <c r="GO329" s="198"/>
      <c r="GP329" s="198"/>
      <c r="GQ329" s="198"/>
      <c r="GR329" s="198"/>
      <c r="GS329" s="198"/>
      <c r="GT329" s="198"/>
      <c r="GU329" s="198"/>
      <c r="GV329" s="198"/>
      <c r="GW329" s="198"/>
      <c r="GX329" s="198"/>
      <c r="GY329" s="198"/>
      <c r="GZ329" s="198"/>
      <c r="HA329" s="198"/>
      <c r="HB329" s="198"/>
      <c r="HC329" s="198"/>
      <c r="HD329" s="198"/>
      <c r="HE329" s="198"/>
      <c r="HF329" s="198"/>
      <c r="HG329" s="198"/>
      <c r="HH329" s="198"/>
      <c r="HI329" s="198"/>
      <c r="HJ329" s="198"/>
      <c r="HK329" s="198"/>
      <c r="HL329" s="198"/>
      <c r="HM329" s="198"/>
      <c r="HN329" s="198"/>
    </row>
    <row r="330" s="197" customFormat="1" spans="1:222">
      <c r="A330" s="210"/>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8"/>
      <c r="BT330" s="198"/>
      <c r="BU330" s="198"/>
      <c r="BV330" s="198"/>
      <c r="BW330" s="198"/>
      <c r="BX330" s="198"/>
      <c r="BY330" s="198"/>
      <c r="BZ330" s="198"/>
      <c r="CA330" s="198"/>
      <c r="CB330" s="198"/>
      <c r="CC330" s="198"/>
      <c r="CD330" s="198"/>
      <c r="CE330" s="198"/>
      <c r="CF330" s="198"/>
      <c r="CG330" s="198"/>
      <c r="CH330" s="198"/>
      <c r="CI330" s="198"/>
      <c r="CJ330" s="198"/>
      <c r="CK330" s="198"/>
      <c r="CL330" s="198"/>
      <c r="CM330" s="198"/>
      <c r="CN330" s="198"/>
      <c r="CO330" s="198"/>
      <c r="CP330" s="198"/>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DZ330" s="198"/>
      <c r="EA330" s="198"/>
      <c r="EB330" s="198"/>
      <c r="EC330" s="198"/>
      <c r="ED330" s="198"/>
      <c r="EE330" s="198"/>
      <c r="EF330" s="198"/>
      <c r="EG330" s="198"/>
      <c r="EH330" s="198"/>
      <c r="EI330" s="198"/>
      <c r="EJ330" s="198"/>
      <c r="EK330" s="198"/>
      <c r="EL330" s="198"/>
      <c r="EM330" s="198"/>
      <c r="EN330" s="198"/>
      <c r="EO330" s="198"/>
      <c r="EP330" s="198"/>
      <c r="EQ330" s="198"/>
      <c r="ER330" s="198"/>
      <c r="ES330" s="198"/>
      <c r="ET330" s="198"/>
      <c r="EU330" s="198"/>
      <c r="EV330" s="198"/>
      <c r="EW330" s="198"/>
      <c r="EX330" s="198"/>
      <c r="EY330" s="198"/>
      <c r="EZ330" s="198"/>
      <c r="FA330" s="198"/>
      <c r="FB330" s="198"/>
      <c r="FC330" s="198"/>
      <c r="FD330" s="198"/>
      <c r="FE330" s="198"/>
      <c r="FF330" s="198"/>
      <c r="FG330" s="198"/>
      <c r="FH330" s="198"/>
      <c r="FI330" s="198"/>
      <c r="FJ330" s="198"/>
      <c r="FK330" s="198"/>
      <c r="FL330" s="198"/>
      <c r="FM330" s="198"/>
      <c r="FN330" s="198"/>
      <c r="FO330" s="198"/>
      <c r="FP330" s="198"/>
      <c r="FQ330" s="198"/>
      <c r="FR330" s="198"/>
      <c r="FS330" s="198"/>
      <c r="FT330" s="198"/>
      <c r="FU330" s="198"/>
      <c r="FV330" s="198"/>
      <c r="FW330" s="198"/>
      <c r="FX330" s="198"/>
      <c r="FY330" s="198"/>
      <c r="FZ330" s="198"/>
      <c r="GA330" s="198"/>
      <c r="GB330" s="198"/>
      <c r="GC330" s="198"/>
      <c r="GD330" s="198"/>
      <c r="GE330" s="198"/>
      <c r="GF330" s="198"/>
      <c r="GG330" s="198"/>
      <c r="GH330" s="198"/>
      <c r="GI330" s="198"/>
      <c r="GJ330" s="198"/>
      <c r="GK330" s="198"/>
      <c r="GL330" s="198"/>
      <c r="GM330" s="198"/>
      <c r="GN330" s="198"/>
      <c r="GO330" s="198"/>
      <c r="GP330" s="198"/>
      <c r="GQ330" s="198"/>
      <c r="GR330" s="198"/>
      <c r="GS330" s="198"/>
      <c r="GT330" s="198"/>
      <c r="GU330" s="198"/>
      <c r="GV330" s="198"/>
      <c r="GW330" s="198"/>
      <c r="GX330" s="198"/>
      <c r="GY330" s="198"/>
      <c r="GZ330" s="198"/>
      <c r="HA330" s="198"/>
      <c r="HB330" s="198"/>
      <c r="HC330" s="198"/>
      <c r="HD330" s="198"/>
      <c r="HE330" s="198"/>
      <c r="HF330" s="198"/>
      <c r="HG330" s="198"/>
      <c r="HH330" s="198"/>
      <c r="HI330" s="198"/>
      <c r="HJ330" s="198"/>
      <c r="HK330" s="198"/>
      <c r="HL330" s="198"/>
      <c r="HM330" s="198"/>
      <c r="HN330" s="198"/>
    </row>
    <row r="331" s="197" customFormat="1" spans="1:222">
      <c r="A331" s="210"/>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DZ331" s="198"/>
      <c r="EA331" s="198"/>
      <c r="EB331" s="198"/>
      <c r="EC331" s="198"/>
      <c r="ED331" s="198"/>
      <c r="EE331" s="198"/>
      <c r="EF331" s="198"/>
      <c r="EG331" s="198"/>
      <c r="EH331" s="198"/>
      <c r="EI331" s="198"/>
      <c r="EJ331" s="198"/>
      <c r="EK331" s="198"/>
      <c r="EL331" s="198"/>
      <c r="EM331" s="198"/>
      <c r="EN331" s="198"/>
      <c r="EO331" s="198"/>
      <c r="EP331" s="198"/>
      <c r="EQ331" s="198"/>
      <c r="ER331" s="198"/>
      <c r="ES331" s="198"/>
      <c r="ET331" s="198"/>
      <c r="EU331" s="198"/>
      <c r="EV331" s="198"/>
      <c r="EW331" s="198"/>
      <c r="EX331" s="198"/>
      <c r="EY331" s="198"/>
      <c r="EZ331" s="198"/>
      <c r="FA331" s="198"/>
      <c r="FB331" s="198"/>
      <c r="FC331" s="198"/>
      <c r="FD331" s="198"/>
      <c r="FE331" s="198"/>
      <c r="FF331" s="198"/>
      <c r="FG331" s="198"/>
      <c r="FH331" s="198"/>
      <c r="FI331" s="198"/>
      <c r="FJ331" s="198"/>
      <c r="FK331" s="198"/>
      <c r="FL331" s="198"/>
      <c r="FM331" s="198"/>
      <c r="FN331" s="198"/>
      <c r="FO331" s="198"/>
      <c r="FP331" s="198"/>
      <c r="FQ331" s="198"/>
      <c r="FR331" s="198"/>
      <c r="FS331" s="198"/>
      <c r="FT331" s="198"/>
      <c r="FU331" s="198"/>
      <c r="FV331" s="198"/>
      <c r="FW331" s="198"/>
      <c r="FX331" s="198"/>
      <c r="FY331" s="198"/>
      <c r="FZ331" s="198"/>
      <c r="GA331" s="198"/>
      <c r="GB331" s="198"/>
      <c r="GC331" s="198"/>
      <c r="GD331" s="198"/>
      <c r="GE331" s="198"/>
      <c r="GF331" s="198"/>
      <c r="GG331" s="198"/>
      <c r="GH331" s="198"/>
      <c r="GI331" s="198"/>
      <c r="GJ331" s="198"/>
      <c r="GK331" s="198"/>
      <c r="GL331" s="198"/>
      <c r="GM331" s="198"/>
      <c r="GN331" s="198"/>
      <c r="GO331" s="198"/>
      <c r="GP331" s="198"/>
      <c r="GQ331" s="198"/>
      <c r="GR331" s="198"/>
      <c r="GS331" s="198"/>
      <c r="GT331" s="198"/>
      <c r="GU331" s="198"/>
      <c r="GV331" s="198"/>
      <c r="GW331" s="198"/>
      <c r="GX331" s="198"/>
      <c r="GY331" s="198"/>
      <c r="GZ331" s="198"/>
      <c r="HA331" s="198"/>
      <c r="HB331" s="198"/>
      <c r="HC331" s="198"/>
      <c r="HD331" s="198"/>
      <c r="HE331" s="198"/>
      <c r="HF331" s="198"/>
      <c r="HG331" s="198"/>
      <c r="HH331" s="198"/>
      <c r="HI331" s="198"/>
      <c r="HJ331" s="198"/>
      <c r="HK331" s="198"/>
      <c r="HL331" s="198"/>
      <c r="HM331" s="198"/>
      <c r="HN331" s="198"/>
    </row>
    <row r="332" s="197" customFormat="1" spans="1:222">
      <c r="A332" s="210"/>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198"/>
      <c r="CF332" s="198"/>
      <c r="CG332" s="198"/>
      <c r="CH332" s="198"/>
      <c r="CI332" s="198"/>
      <c r="CJ332" s="198"/>
      <c r="CK332" s="198"/>
      <c r="CL332" s="198"/>
      <c r="CM332" s="198"/>
      <c r="CN332" s="198"/>
      <c r="CO332" s="198"/>
      <c r="CP332" s="198"/>
      <c r="CQ332" s="198"/>
      <c r="CR332" s="198"/>
      <c r="CS332" s="198"/>
      <c r="CT332" s="198"/>
      <c r="CU332" s="198"/>
      <c r="CV332" s="198"/>
      <c r="CW332" s="198"/>
      <c r="CX332" s="198"/>
      <c r="CY332" s="198"/>
      <c r="CZ332" s="198"/>
      <c r="DA332" s="198"/>
      <c r="DB332" s="198"/>
      <c r="DC332" s="198"/>
      <c r="DD332" s="198"/>
      <c r="DE332" s="198"/>
      <c r="DF332" s="198"/>
      <c r="DG332" s="198"/>
      <c r="DH332" s="198"/>
      <c r="DI332" s="198"/>
      <c r="DJ332" s="198"/>
      <c r="DK332" s="198"/>
      <c r="DL332" s="198"/>
      <c r="DM332" s="198"/>
      <c r="DN332" s="198"/>
      <c r="DO332" s="198"/>
      <c r="DP332" s="198"/>
      <c r="DQ332" s="198"/>
      <c r="DR332" s="198"/>
      <c r="DS332" s="198"/>
      <c r="DT332" s="198"/>
      <c r="DU332" s="198"/>
      <c r="DV332" s="198"/>
      <c r="DW332" s="198"/>
      <c r="DX332" s="198"/>
      <c r="DY332" s="198"/>
      <c r="DZ332" s="198"/>
      <c r="EA332" s="198"/>
      <c r="EB332" s="198"/>
      <c r="EC332" s="198"/>
      <c r="ED332" s="198"/>
      <c r="EE332" s="198"/>
      <c r="EF332" s="198"/>
      <c r="EG332" s="198"/>
      <c r="EH332" s="198"/>
      <c r="EI332" s="198"/>
      <c r="EJ332" s="198"/>
      <c r="EK332" s="198"/>
      <c r="EL332" s="198"/>
      <c r="EM332" s="198"/>
      <c r="EN332" s="198"/>
      <c r="EO332" s="198"/>
      <c r="EP332" s="198"/>
      <c r="EQ332" s="198"/>
      <c r="ER332" s="198"/>
      <c r="ES332" s="198"/>
      <c r="ET332" s="198"/>
      <c r="EU332" s="198"/>
      <c r="EV332" s="198"/>
      <c r="EW332" s="198"/>
      <c r="EX332" s="198"/>
      <c r="EY332" s="198"/>
      <c r="EZ332" s="198"/>
      <c r="FA332" s="198"/>
      <c r="FB332" s="198"/>
      <c r="FC332" s="198"/>
      <c r="FD332" s="198"/>
      <c r="FE332" s="198"/>
      <c r="FF332" s="198"/>
      <c r="FG332" s="198"/>
      <c r="FH332" s="198"/>
      <c r="FI332" s="198"/>
      <c r="FJ332" s="198"/>
      <c r="FK332" s="198"/>
      <c r="FL332" s="198"/>
      <c r="FM332" s="198"/>
      <c r="FN332" s="198"/>
      <c r="FO332" s="198"/>
      <c r="FP332" s="198"/>
      <c r="FQ332" s="198"/>
      <c r="FR332" s="198"/>
      <c r="FS332" s="198"/>
      <c r="FT332" s="198"/>
      <c r="FU332" s="198"/>
      <c r="FV332" s="198"/>
      <c r="FW332" s="198"/>
      <c r="FX332" s="198"/>
      <c r="FY332" s="198"/>
      <c r="FZ332" s="198"/>
      <c r="GA332" s="198"/>
      <c r="GB332" s="198"/>
      <c r="GC332" s="198"/>
      <c r="GD332" s="198"/>
      <c r="GE332" s="198"/>
      <c r="GF332" s="198"/>
      <c r="GG332" s="198"/>
      <c r="GH332" s="198"/>
      <c r="GI332" s="198"/>
      <c r="GJ332" s="198"/>
      <c r="GK332" s="198"/>
      <c r="GL332" s="198"/>
      <c r="GM332" s="198"/>
      <c r="GN332" s="198"/>
      <c r="GO332" s="198"/>
      <c r="GP332" s="198"/>
      <c r="GQ332" s="198"/>
      <c r="GR332" s="198"/>
      <c r="GS332" s="198"/>
      <c r="GT332" s="198"/>
      <c r="GU332" s="198"/>
      <c r="GV332" s="198"/>
      <c r="GW332" s="198"/>
      <c r="GX332" s="198"/>
      <c r="GY332" s="198"/>
      <c r="GZ332" s="198"/>
      <c r="HA332" s="198"/>
      <c r="HB332" s="198"/>
      <c r="HC332" s="198"/>
      <c r="HD332" s="198"/>
      <c r="HE332" s="198"/>
      <c r="HF332" s="198"/>
      <c r="HG332" s="198"/>
      <c r="HH332" s="198"/>
      <c r="HI332" s="198"/>
      <c r="HJ332" s="198"/>
      <c r="HK332" s="198"/>
      <c r="HL332" s="198"/>
      <c r="HM332" s="198"/>
      <c r="HN332" s="198"/>
    </row>
    <row r="333" s="197" customFormat="1" spans="1:222">
      <c r="A333" s="210"/>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c r="BN333" s="198"/>
      <c r="BO333" s="198"/>
      <c r="BP333" s="198"/>
      <c r="BQ333" s="198"/>
      <c r="BR333" s="198"/>
      <c r="BS333" s="198"/>
      <c r="BT333" s="198"/>
      <c r="BU333" s="198"/>
      <c r="BV333" s="198"/>
      <c r="BW333" s="198"/>
      <c r="BX333" s="198"/>
      <c r="BY333" s="198"/>
      <c r="BZ333" s="198"/>
      <c r="CA333" s="198"/>
      <c r="CB333" s="198"/>
      <c r="CC333" s="198"/>
      <c r="CD333" s="198"/>
      <c r="CE333" s="198"/>
      <c r="CF333" s="198"/>
      <c r="CG333" s="198"/>
      <c r="CH333" s="198"/>
      <c r="CI333" s="198"/>
      <c r="CJ333" s="198"/>
      <c r="CK333" s="198"/>
      <c r="CL333" s="198"/>
      <c r="CM333" s="198"/>
      <c r="CN333" s="198"/>
      <c r="CO333" s="198"/>
      <c r="CP333" s="198"/>
      <c r="CQ333" s="198"/>
      <c r="CR333" s="198"/>
      <c r="CS333" s="198"/>
      <c r="CT333" s="198"/>
      <c r="CU333" s="198"/>
      <c r="CV333" s="198"/>
      <c r="CW333" s="198"/>
      <c r="CX333" s="198"/>
      <c r="CY333" s="198"/>
      <c r="CZ333" s="198"/>
      <c r="DA333" s="198"/>
      <c r="DB333" s="198"/>
      <c r="DC333" s="198"/>
      <c r="DD333" s="198"/>
      <c r="DE333" s="198"/>
      <c r="DF333" s="198"/>
      <c r="DG333" s="198"/>
      <c r="DH333" s="198"/>
      <c r="DI333" s="198"/>
      <c r="DJ333" s="198"/>
      <c r="DK333" s="198"/>
      <c r="DL333" s="198"/>
      <c r="DM333" s="198"/>
      <c r="DN333" s="198"/>
      <c r="DO333" s="198"/>
      <c r="DP333" s="198"/>
      <c r="DQ333" s="198"/>
      <c r="DR333" s="198"/>
      <c r="DS333" s="198"/>
      <c r="DT333" s="198"/>
      <c r="DU333" s="198"/>
      <c r="DV333" s="198"/>
      <c r="DW333" s="198"/>
      <c r="DX333" s="198"/>
      <c r="DY333" s="198"/>
      <c r="DZ333" s="198"/>
      <c r="EA333" s="198"/>
      <c r="EB333" s="198"/>
      <c r="EC333" s="198"/>
      <c r="ED333" s="198"/>
      <c r="EE333" s="198"/>
      <c r="EF333" s="198"/>
      <c r="EG333" s="198"/>
      <c r="EH333" s="198"/>
      <c r="EI333" s="198"/>
      <c r="EJ333" s="198"/>
      <c r="EK333" s="198"/>
      <c r="EL333" s="198"/>
      <c r="EM333" s="198"/>
      <c r="EN333" s="198"/>
      <c r="EO333" s="198"/>
      <c r="EP333" s="198"/>
      <c r="EQ333" s="198"/>
      <c r="ER333" s="198"/>
      <c r="ES333" s="198"/>
      <c r="ET333" s="198"/>
      <c r="EU333" s="198"/>
      <c r="EV333" s="198"/>
      <c r="EW333" s="198"/>
      <c r="EX333" s="198"/>
      <c r="EY333" s="198"/>
      <c r="EZ333" s="198"/>
      <c r="FA333" s="198"/>
      <c r="FB333" s="198"/>
      <c r="FC333" s="198"/>
      <c r="FD333" s="198"/>
      <c r="FE333" s="198"/>
      <c r="FF333" s="198"/>
      <c r="FG333" s="198"/>
      <c r="FH333" s="198"/>
      <c r="FI333" s="198"/>
      <c r="FJ333" s="198"/>
      <c r="FK333" s="198"/>
      <c r="FL333" s="198"/>
      <c r="FM333" s="198"/>
      <c r="FN333" s="198"/>
      <c r="FO333" s="198"/>
      <c r="FP333" s="198"/>
      <c r="FQ333" s="198"/>
      <c r="FR333" s="198"/>
      <c r="FS333" s="198"/>
      <c r="FT333" s="198"/>
      <c r="FU333" s="198"/>
      <c r="FV333" s="198"/>
      <c r="FW333" s="198"/>
      <c r="FX333" s="198"/>
      <c r="FY333" s="198"/>
      <c r="FZ333" s="198"/>
      <c r="GA333" s="198"/>
      <c r="GB333" s="198"/>
      <c r="GC333" s="198"/>
      <c r="GD333" s="198"/>
      <c r="GE333" s="198"/>
      <c r="GF333" s="198"/>
      <c r="GG333" s="198"/>
      <c r="GH333" s="198"/>
      <c r="GI333" s="198"/>
      <c r="GJ333" s="198"/>
      <c r="GK333" s="198"/>
      <c r="GL333" s="198"/>
      <c r="GM333" s="198"/>
      <c r="GN333" s="198"/>
      <c r="GO333" s="198"/>
      <c r="GP333" s="198"/>
      <c r="GQ333" s="198"/>
      <c r="GR333" s="198"/>
      <c r="GS333" s="198"/>
      <c r="GT333" s="198"/>
      <c r="GU333" s="198"/>
      <c r="GV333" s="198"/>
      <c r="GW333" s="198"/>
      <c r="GX333" s="198"/>
      <c r="GY333" s="198"/>
      <c r="GZ333" s="198"/>
      <c r="HA333" s="198"/>
      <c r="HB333" s="198"/>
      <c r="HC333" s="198"/>
      <c r="HD333" s="198"/>
      <c r="HE333" s="198"/>
      <c r="HF333" s="198"/>
      <c r="HG333" s="198"/>
      <c r="HH333" s="198"/>
      <c r="HI333" s="198"/>
      <c r="HJ333" s="198"/>
      <c r="HK333" s="198"/>
      <c r="HL333" s="198"/>
      <c r="HM333" s="198"/>
      <c r="HN333" s="198"/>
    </row>
    <row r="334" s="197" customFormat="1" spans="1:222">
      <c r="A334" s="210"/>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c r="BN334" s="198"/>
      <c r="BO334" s="198"/>
      <c r="BP334" s="198"/>
      <c r="BQ334" s="198"/>
      <c r="BR334" s="198"/>
      <c r="BS334" s="198"/>
      <c r="BT334" s="198"/>
      <c r="BU334" s="198"/>
      <c r="BV334" s="198"/>
      <c r="BW334" s="198"/>
      <c r="BX334" s="198"/>
      <c r="BY334" s="198"/>
      <c r="BZ334" s="198"/>
      <c r="CA334" s="198"/>
      <c r="CB334" s="198"/>
      <c r="CC334" s="198"/>
      <c r="CD334" s="198"/>
      <c r="CE334" s="198"/>
      <c r="CF334" s="198"/>
      <c r="CG334" s="198"/>
      <c r="CH334" s="198"/>
      <c r="CI334" s="198"/>
      <c r="CJ334" s="198"/>
      <c r="CK334" s="198"/>
      <c r="CL334" s="198"/>
      <c r="CM334" s="198"/>
      <c r="CN334" s="198"/>
      <c r="CO334" s="198"/>
      <c r="CP334" s="198"/>
      <c r="CQ334" s="198"/>
      <c r="CR334" s="198"/>
      <c r="CS334" s="198"/>
      <c r="CT334" s="198"/>
      <c r="CU334" s="198"/>
      <c r="CV334" s="198"/>
      <c r="CW334" s="198"/>
      <c r="CX334" s="198"/>
      <c r="CY334" s="198"/>
      <c r="CZ334" s="198"/>
      <c r="DA334" s="198"/>
      <c r="DB334" s="198"/>
      <c r="DC334" s="198"/>
      <c r="DD334" s="198"/>
      <c r="DE334" s="198"/>
      <c r="DF334" s="198"/>
      <c r="DG334" s="198"/>
      <c r="DH334" s="198"/>
      <c r="DI334" s="198"/>
      <c r="DJ334" s="198"/>
      <c r="DK334" s="198"/>
      <c r="DL334" s="198"/>
      <c r="DM334" s="198"/>
      <c r="DN334" s="198"/>
      <c r="DO334" s="198"/>
      <c r="DP334" s="198"/>
      <c r="DQ334" s="198"/>
      <c r="DR334" s="198"/>
      <c r="DS334" s="198"/>
      <c r="DT334" s="198"/>
      <c r="DU334" s="198"/>
      <c r="DV334" s="198"/>
      <c r="DW334" s="198"/>
      <c r="DX334" s="198"/>
      <c r="DY334" s="198"/>
      <c r="DZ334" s="198"/>
      <c r="EA334" s="198"/>
      <c r="EB334" s="198"/>
      <c r="EC334" s="198"/>
      <c r="ED334" s="198"/>
      <c r="EE334" s="198"/>
      <c r="EF334" s="198"/>
      <c r="EG334" s="198"/>
      <c r="EH334" s="198"/>
      <c r="EI334" s="198"/>
      <c r="EJ334" s="198"/>
      <c r="EK334" s="198"/>
      <c r="EL334" s="198"/>
      <c r="EM334" s="198"/>
      <c r="EN334" s="198"/>
      <c r="EO334" s="198"/>
      <c r="EP334" s="198"/>
      <c r="EQ334" s="198"/>
      <c r="ER334" s="198"/>
      <c r="ES334" s="198"/>
      <c r="ET334" s="198"/>
      <c r="EU334" s="198"/>
      <c r="EV334" s="198"/>
      <c r="EW334" s="198"/>
      <c r="EX334" s="198"/>
      <c r="EY334" s="198"/>
      <c r="EZ334" s="198"/>
      <c r="FA334" s="198"/>
      <c r="FB334" s="198"/>
      <c r="FC334" s="198"/>
      <c r="FD334" s="198"/>
      <c r="FE334" s="198"/>
      <c r="FF334" s="198"/>
      <c r="FG334" s="198"/>
      <c r="FH334" s="198"/>
      <c r="FI334" s="198"/>
      <c r="FJ334" s="198"/>
      <c r="FK334" s="198"/>
      <c r="FL334" s="198"/>
      <c r="FM334" s="198"/>
      <c r="FN334" s="198"/>
      <c r="FO334" s="198"/>
      <c r="FP334" s="198"/>
      <c r="FQ334" s="198"/>
      <c r="FR334" s="198"/>
      <c r="FS334" s="198"/>
      <c r="FT334" s="198"/>
      <c r="FU334" s="198"/>
      <c r="FV334" s="198"/>
      <c r="FW334" s="198"/>
      <c r="FX334" s="198"/>
      <c r="FY334" s="198"/>
      <c r="FZ334" s="198"/>
      <c r="GA334" s="198"/>
      <c r="GB334" s="198"/>
      <c r="GC334" s="198"/>
      <c r="GD334" s="198"/>
      <c r="GE334" s="198"/>
      <c r="GF334" s="198"/>
      <c r="GG334" s="198"/>
      <c r="GH334" s="198"/>
      <c r="GI334" s="198"/>
      <c r="GJ334" s="198"/>
      <c r="GK334" s="198"/>
      <c r="GL334" s="198"/>
      <c r="GM334" s="198"/>
      <c r="GN334" s="198"/>
      <c r="GO334" s="198"/>
      <c r="GP334" s="198"/>
      <c r="GQ334" s="198"/>
      <c r="GR334" s="198"/>
      <c r="GS334" s="198"/>
      <c r="GT334" s="198"/>
      <c r="GU334" s="198"/>
      <c r="GV334" s="198"/>
      <c r="GW334" s="198"/>
      <c r="GX334" s="198"/>
      <c r="GY334" s="198"/>
      <c r="GZ334" s="198"/>
      <c r="HA334" s="198"/>
      <c r="HB334" s="198"/>
      <c r="HC334" s="198"/>
      <c r="HD334" s="198"/>
      <c r="HE334" s="198"/>
      <c r="HF334" s="198"/>
      <c r="HG334" s="198"/>
      <c r="HH334" s="198"/>
      <c r="HI334" s="198"/>
      <c r="HJ334" s="198"/>
      <c r="HK334" s="198"/>
      <c r="HL334" s="198"/>
      <c r="HM334" s="198"/>
      <c r="HN334" s="198"/>
    </row>
    <row r="335" s="197" customFormat="1" spans="1:222">
      <c r="A335" s="210"/>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8"/>
      <c r="BT335" s="198"/>
      <c r="BU335" s="198"/>
      <c r="BV335" s="198"/>
      <c r="BW335" s="198"/>
      <c r="BX335" s="198"/>
      <c r="BY335" s="198"/>
      <c r="BZ335" s="198"/>
      <c r="CA335" s="198"/>
      <c r="CB335" s="198"/>
      <c r="CC335" s="198"/>
      <c r="CD335" s="198"/>
      <c r="CE335" s="198"/>
      <c r="CF335" s="198"/>
      <c r="CG335" s="198"/>
      <c r="CH335" s="198"/>
      <c r="CI335" s="198"/>
      <c r="CJ335" s="198"/>
      <c r="CK335" s="198"/>
      <c r="CL335" s="198"/>
      <c r="CM335" s="198"/>
      <c r="CN335" s="198"/>
      <c r="CO335" s="198"/>
      <c r="CP335" s="198"/>
      <c r="CQ335" s="198"/>
      <c r="CR335" s="198"/>
      <c r="CS335" s="198"/>
      <c r="CT335" s="198"/>
      <c r="CU335" s="198"/>
      <c r="CV335" s="198"/>
      <c r="CW335" s="198"/>
      <c r="CX335" s="198"/>
      <c r="CY335" s="198"/>
      <c r="CZ335" s="198"/>
      <c r="DA335" s="198"/>
      <c r="DB335" s="198"/>
      <c r="DC335" s="198"/>
      <c r="DD335" s="198"/>
      <c r="DE335" s="198"/>
      <c r="DF335" s="198"/>
      <c r="DG335" s="198"/>
      <c r="DH335" s="198"/>
      <c r="DI335" s="198"/>
      <c r="DJ335" s="198"/>
      <c r="DK335" s="198"/>
      <c r="DL335" s="198"/>
      <c r="DM335" s="198"/>
      <c r="DN335" s="198"/>
      <c r="DO335" s="198"/>
      <c r="DP335" s="198"/>
      <c r="DQ335" s="198"/>
      <c r="DR335" s="198"/>
      <c r="DS335" s="198"/>
      <c r="DT335" s="198"/>
      <c r="DU335" s="198"/>
      <c r="DV335" s="198"/>
      <c r="DW335" s="198"/>
      <c r="DX335" s="198"/>
      <c r="DY335" s="198"/>
      <c r="DZ335" s="198"/>
      <c r="EA335" s="198"/>
      <c r="EB335" s="198"/>
      <c r="EC335" s="198"/>
      <c r="ED335" s="198"/>
      <c r="EE335" s="198"/>
      <c r="EF335" s="198"/>
      <c r="EG335" s="198"/>
      <c r="EH335" s="198"/>
      <c r="EI335" s="198"/>
      <c r="EJ335" s="198"/>
      <c r="EK335" s="198"/>
      <c r="EL335" s="198"/>
      <c r="EM335" s="198"/>
      <c r="EN335" s="198"/>
      <c r="EO335" s="198"/>
      <c r="EP335" s="198"/>
      <c r="EQ335" s="198"/>
      <c r="ER335" s="198"/>
      <c r="ES335" s="198"/>
      <c r="ET335" s="198"/>
      <c r="EU335" s="198"/>
      <c r="EV335" s="198"/>
      <c r="EW335" s="198"/>
      <c r="EX335" s="198"/>
      <c r="EY335" s="198"/>
      <c r="EZ335" s="198"/>
      <c r="FA335" s="198"/>
      <c r="FB335" s="198"/>
      <c r="FC335" s="198"/>
      <c r="FD335" s="198"/>
      <c r="FE335" s="198"/>
      <c r="FF335" s="198"/>
      <c r="FG335" s="198"/>
      <c r="FH335" s="198"/>
      <c r="FI335" s="198"/>
      <c r="FJ335" s="198"/>
      <c r="FK335" s="198"/>
      <c r="FL335" s="198"/>
      <c r="FM335" s="198"/>
      <c r="FN335" s="198"/>
      <c r="FO335" s="198"/>
      <c r="FP335" s="198"/>
      <c r="FQ335" s="198"/>
      <c r="FR335" s="198"/>
      <c r="FS335" s="198"/>
      <c r="FT335" s="198"/>
      <c r="FU335" s="198"/>
      <c r="FV335" s="198"/>
      <c r="FW335" s="198"/>
      <c r="FX335" s="198"/>
      <c r="FY335" s="198"/>
      <c r="FZ335" s="198"/>
      <c r="GA335" s="198"/>
      <c r="GB335" s="198"/>
      <c r="GC335" s="198"/>
      <c r="GD335" s="198"/>
      <c r="GE335" s="198"/>
      <c r="GF335" s="198"/>
      <c r="GG335" s="198"/>
      <c r="GH335" s="198"/>
      <c r="GI335" s="198"/>
      <c r="GJ335" s="198"/>
      <c r="GK335" s="198"/>
      <c r="GL335" s="198"/>
      <c r="GM335" s="198"/>
      <c r="GN335" s="198"/>
      <c r="GO335" s="198"/>
      <c r="GP335" s="198"/>
      <c r="GQ335" s="198"/>
      <c r="GR335" s="198"/>
      <c r="GS335" s="198"/>
      <c r="GT335" s="198"/>
      <c r="GU335" s="198"/>
      <c r="GV335" s="198"/>
      <c r="GW335" s="198"/>
      <c r="GX335" s="198"/>
      <c r="GY335" s="198"/>
      <c r="GZ335" s="198"/>
      <c r="HA335" s="198"/>
      <c r="HB335" s="198"/>
      <c r="HC335" s="198"/>
      <c r="HD335" s="198"/>
      <c r="HE335" s="198"/>
      <c r="HF335" s="198"/>
      <c r="HG335" s="198"/>
      <c r="HH335" s="198"/>
      <c r="HI335" s="198"/>
      <c r="HJ335" s="198"/>
      <c r="HK335" s="198"/>
      <c r="HL335" s="198"/>
      <c r="HM335" s="198"/>
      <c r="HN335" s="198"/>
    </row>
    <row r="336" s="197" customFormat="1" spans="1:222">
      <c r="A336" s="21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c r="BN336" s="198"/>
      <c r="BO336" s="198"/>
      <c r="BP336" s="198"/>
      <c r="BQ336" s="198"/>
      <c r="BR336" s="198"/>
      <c r="BS336" s="198"/>
      <c r="BT336" s="198"/>
      <c r="BU336" s="198"/>
      <c r="BV336" s="198"/>
      <c r="BW336" s="198"/>
      <c r="BX336" s="198"/>
      <c r="BY336" s="198"/>
      <c r="BZ336" s="198"/>
      <c r="CA336" s="198"/>
      <c r="CB336" s="198"/>
      <c r="CC336" s="198"/>
      <c r="CD336" s="198"/>
      <c r="CE336" s="198"/>
      <c r="CF336" s="198"/>
      <c r="CG336" s="198"/>
      <c r="CH336" s="198"/>
      <c r="CI336" s="198"/>
      <c r="CJ336" s="198"/>
      <c r="CK336" s="198"/>
      <c r="CL336" s="198"/>
      <c r="CM336" s="198"/>
      <c r="CN336" s="198"/>
      <c r="CO336" s="198"/>
      <c r="CP336" s="198"/>
      <c r="CQ336" s="198"/>
      <c r="CR336" s="198"/>
      <c r="CS336" s="198"/>
      <c r="CT336" s="198"/>
      <c r="CU336" s="198"/>
      <c r="CV336" s="198"/>
      <c r="CW336" s="198"/>
      <c r="CX336" s="198"/>
      <c r="CY336" s="198"/>
      <c r="CZ336" s="198"/>
      <c r="DA336" s="198"/>
      <c r="DB336" s="198"/>
      <c r="DC336" s="198"/>
      <c r="DD336" s="198"/>
      <c r="DE336" s="198"/>
      <c r="DF336" s="198"/>
      <c r="DG336" s="198"/>
      <c r="DH336" s="198"/>
      <c r="DI336" s="198"/>
      <c r="DJ336" s="198"/>
      <c r="DK336" s="198"/>
      <c r="DL336" s="198"/>
      <c r="DM336" s="198"/>
      <c r="DN336" s="198"/>
      <c r="DO336" s="198"/>
      <c r="DP336" s="198"/>
      <c r="DQ336" s="198"/>
      <c r="DR336" s="198"/>
      <c r="DS336" s="198"/>
      <c r="DT336" s="198"/>
      <c r="DU336" s="198"/>
      <c r="DV336" s="198"/>
      <c r="DW336" s="198"/>
      <c r="DX336" s="198"/>
      <c r="DY336" s="198"/>
      <c r="DZ336" s="198"/>
      <c r="EA336" s="198"/>
      <c r="EB336" s="198"/>
      <c r="EC336" s="198"/>
      <c r="ED336" s="198"/>
      <c r="EE336" s="198"/>
      <c r="EF336" s="198"/>
      <c r="EG336" s="198"/>
      <c r="EH336" s="198"/>
      <c r="EI336" s="198"/>
      <c r="EJ336" s="198"/>
      <c r="EK336" s="198"/>
      <c r="EL336" s="198"/>
      <c r="EM336" s="198"/>
      <c r="EN336" s="198"/>
      <c r="EO336" s="198"/>
      <c r="EP336" s="198"/>
      <c r="EQ336" s="198"/>
      <c r="ER336" s="198"/>
      <c r="ES336" s="198"/>
      <c r="ET336" s="198"/>
      <c r="EU336" s="198"/>
      <c r="EV336" s="198"/>
      <c r="EW336" s="198"/>
      <c r="EX336" s="198"/>
      <c r="EY336" s="198"/>
      <c r="EZ336" s="198"/>
      <c r="FA336" s="198"/>
      <c r="FB336" s="198"/>
      <c r="FC336" s="198"/>
      <c r="FD336" s="198"/>
      <c r="FE336" s="198"/>
      <c r="FF336" s="198"/>
      <c r="FG336" s="198"/>
      <c r="FH336" s="198"/>
      <c r="FI336" s="198"/>
      <c r="FJ336" s="198"/>
      <c r="FK336" s="198"/>
      <c r="FL336" s="198"/>
      <c r="FM336" s="198"/>
      <c r="FN336" s="198"/>
      <c r="FO336" s="198"/>
      <c r="FP336" s="198"/>
      <c r="FQ336" s="198"/>
      <c r="FR336" s="198"/>
      <c r="FS336" s="198"/>
      <c r="FT336" s="198"/>
      <c r="FU336" s="198"/>
      <c r="FV336" s="198"/>
      <c r="FW336" s="198"/>
      <c r="FX336" s="198"/>
      <c r="FY336" s="198"/>
      <c r="FZ336" s="198"/>
      <c r="GA336" s="198"/>
      <c r="GB336" s="198"/>
      <c r="GC336" s="198"/>
      <c r="GD336" s="198"/>
      <c r="GE336" s="198"/>
      <c r="GF336" s="198"/>
      <c r="GG336" s="198"/>
      <c r="GH336" s="198"/>
      <c r="GI336" s="198"/>
      <c r="GJ336" s="198"/>
      <c r="GK336" s="198"/>
      <c r="GL336" s="198"/>
      <c r="GM336" s="198"/>
      <c r="GN336" s="198"/>
      <c r="GO336" s="198"/>
      <c r="GP336" s="198"/>
      <c r="GQ336" s="198"/>
      <c r="GR336" s="198"/>
      <c r="GS336" s="198"/>
      <c r="GT336" s="198"/>
      <c r="GU336" s="198"/>
      <c r="GV336" s="198"/>
      <c r="GW336" s="198"/>
      <c r="GX336" s="198"/>
      <c r="GY336" s="198"/>
      <c r="GZ336" s="198"/>
      <c r="HA336" s="198"/>
      <c r="HB336" s="198"/>
      <c r="HC336" s="198"/>
      <c r="HD336" s="198"/>
      <c r="HE336" s="198"/>
      <c r="HF336" s="198"/>
      <c r="HG336" s="198"/>
      <c r="HH336" s="198"/>
      <c r="HI336" s="198"/>
      <c r="HJ336" s="198"/>
      <c r="HK336" s="198"/>
      <c r="HL336" s="198"/>
      <c r="HM336" s="198"/>
      <c r="HN336" s="198"/>
    </row>
    <row r="337" s="197" customFormat="1" spans="1:222">
      <c r="A337" s="210"/>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c r="BN337" s="198"/>
      <c r="BO337" s="198"/>
      <c r="BP337" s="198"/>
      <c r="BQ337" s="198"/>
      <c r="BR337" s="198"/>
      <c r="BS337" s="198"/>
      <c r="BT337" s="198"/>
      <c r="BU337" s="198"/>
      <c r="BV337" s="198"/>
      <c r="BW337" s="198"/>
      <c r="BX337" s="198"/>
      <c r="BY337" s="198"/>
      <c r="BZ337" s="198"/>
      <c r="CA337" s="198"/>
      <c r="CB337" s="198"/>
      <c r="CC337" s="198"/>
      <c r="CD337" s="198"/>
      <c r="CE337" s="198"/>
      <c r="CF337" s="198"/>
      <c r="CG337" s="198"/>
      <c r="CH337" s="198"/>
      <c r="CI337" s="198"/>
      <c r="CJ337" s="198"/>
      <c r="CK337" s="198"/>
      <c r="CL337" s="198"/>
      <c r="CM337" s="198"/>
      <c r="CN337" s="198"/>
      <c r="CO337" s="198"/>
      <c r="CP337" s="198"/>
      <c r="CQ337" s="198"/>
      <c r="CR337" s="198"/>
      <c r="CS337" s="198"/>
      <c r="CT337" s="198"/>
      <c r="CU337" s="198"/>
      <c r="CV337" s="198"/>
      <c r="CW337" s="198"/>
      <c r="CX337" s="198"/>
      <c r="CY337" s="198"/>
      <c r="CZ337" s="198"/>
      <c r="DA337" s="198"/>
      <c r="DB337" s="198"/>
      <c r="DC337" s="198"/>
      <c r="DD337" s="198"/>
      <c r="DE337" s="198"/>
      <c r="DF337" s="198"/>
      <c r="DG337" s="198"/>
      <c r="DH337" s="198"/>
      <c r="DI337" s="198"/>
      <c r="DJ337" s="198"/>
      <c r="DK337" s="198"/>
      <c r="DL337" s="198"/>
      <c r="DM337" s="198"/>
      <c r="DN337" s="198"/>
      <c r="DO337" s="198"/>
      <c r="DP337" s="198"/>
      <c r="DQ337" s="198"/>
      <c r="DR337" s="198"/>
      <c r="DS337" s="198"/>
      <c r="DT337" s="198"/>
      <c r="DU337" s="198"/>
      <c r="DV337" s="198"/>
      <c r="DW337" s="198"/>
      <c r="DX337" s="198"/>
      <c r="DY337" s="198"/>
      <c r="DZ337" s="198"/>
      <c r="EA337" s="198"/>
      <c r="EB337" s="198"/>
      <c r="EC337" s="198"/>
      <c r="ED337" s="198"/>
      <c r="EE337" s="198"/>
      <c r="EF337" s="198"/>
      <c r="EG337" s="198"/>
      <c r="EH337" s="198"/>
      <c r="EI337" s="198"/>
      <c r="EJ337" s="198"/>
      <c r="EK337" s="198"/>
      <c r="EL337" s="198"/>
      <c r="EM337" s="198"/>
      <c r="EN337" s="198"/>
      <c r="EO337" s="198"/>
      <c r="EP337" s="198"/>
      <c r="EQ337" s="198"/>
      <c r="ER337" s="198"/>
      <c r="ES337" s="198"/>
      <c r="ET337" s="198"/>
      <c r="EU337" s="198"/>
      <c r="EV337" s="198"/>
      <c r="EW337" s="198"/>
      <c r="EX337" s="198"/>
      <c r="EY337" s="198"/>
      <c r="EZ337" s="198"/>
      <c r="FA337" s="198"/>
      <c r="FB337" s="198"/>
      <c r="FC337" s="198"/>
      <c r="FD337" s="198"/>
      <c r="FE337" s="198"/>
      <c r="FF337" s="198"/>
      <c r="FG337" s="198"/>
      <c r="FH337" s="198"/>
      <c r="FI337" s="198"/>
      <c r="FJ337" s="198"/>
      <c r="FK337" s="198"/>
      <c r="FL337" s="198"/>
      <c r="FM337" s="198"/>
      <c r="FN337" s="198"/>
      <c r="FO337" s="198"/>
      <c r="FP337" s="198"/>
      <c r="FQ337" s="198"/>
      <c r="FR337" s="198"/>
      <c r="FS337" s="198"/>
      <c r="FT337" s="198"/>
      <c r="FU337" s="198"/>
      <c r="FV337" s="198"/>
      <c r="FW337" s="198"/>
      <c r="FX337" s="198"/>
      <c r="FY337" s="198"/>
      <c r="FZ337" s="198"/>
      <c r="GA337" s="198"/>
      <c r="GB337" s="198"/>
      <c r="GC337" s="198"/>
      <c r="GD337" s="198"/>
      <c r="GE337" s="198"/>
      <c r="GF337" s="198"/>
      <c r="GG337" s="198"/>
      <c r="GH337" s="198"/>
      <c r="GI337" s="198"/>
      <c r="GJ337" s="198"/>
      <c r="GK337" s="198"/>
      <c r="GL337" s="198"/>
      <c r="GM337" s="198"/>
      <c r="GN337" s="198"/>
      <c r="GO337" s="198"/>
      <c r="GP337" s="198"/>
      <c r="GQ337" s="198"/>
      <c r="GR337" s="198"/>
      <c r="GS337" s="198"/>
      <c r="GT337" s="198"/>
      <c r="GU337" s="198"/>
      <c r="GV337" s="198"/>
      <c r="GW337" s="198"/>
      <c r="GX337" s="198"/>
      <c r="GY337" s="198"/>
      <c r="GZ337" s="198"/>
      <c r="HA337" s="198"/>
      <c r="HB337" s="198"/>
      <c r="HC337" s="198"/>
      <c r="HD337" s="198"/>
      <c r="HE337" s="198"/>
      <c r="HF337" s="198"/>
      <c r="HG337" s="198"/>
      <c r="HH337" s="198"/>
      <c r="HI337" s="198"/>
      <c r="HJ337" s="198"/>
      <c r="HK337" s="198"/>
      <c r="HL337" s="198"/>
      <c r="HM337" s="198"/>
      <c r="HN337" s="198"/>
    </row>
    <row r="338" s="197" customFormat="1" spans="1:222">
      <c r="A338" s="210"/>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c r="BN338" s="198"/>
      <c r="BO338" s="198"/>
      <c r="BP338" s="198"/>
      <c r="BQ338" s="198"/>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198"/>
      <c r="DB338" s="198"/>
      <c r="DC338" s="198"/>
      <c r="DD338" s="198"/>
      <c r="DE338" s="198"/>
      <c r="DF338" s="198"/>
      <c r="DG338" s="198"/>
      <c r="DH338" s="198"/>
      <c r="DI338" s="198"/>
      <c r="DJ338" s="198"/>
      <c r="DK338" s="198"/>
      <c r="DL338" s="198"/>
      <c r="DM338" s="198"/>
      <c r="DN338" s="198"/>
      <c r="DO338" s="198"/>
      <c r="DP338" s="198"/>
      <c r="DQ338" s="198"/>
      <c r="DR338" s="198"/>
      <c r="DS338" s="198"/>
      <c r="DT338" s="198"/>
      <c r="DU338" s="198"/>
      <c r="DV338" s="198"/>
      <c r="DW338" s="198"/>
      <c r="DX338" s="198"/>
      <c r="DY338" s="198"/>
      <c r="DZ338" s="198"/>
      <c r="EA338" s="198"/>
      <c r="EB338" s="198"/>
      <c r="EC338" s="198"/>
      <c r="ED338" s="198"/>
      <c r="EE338" s="198"/>
      <c r="EF338" s="198"/>
      <c r="EG338" s="198"/>
      <c r="EH338" s="198"/>
      <c r="EI338" s="198"/>
      <c r="EJ338" s="198"/>
      <c r="EK338" s="198"/>
      <c r="EL338" s="198"/>
      <c r="EM338" s="198"/>
      <c r="EN338" s="198"/>
      <c r="EO338" s="198"/>
      <c r="EP338" s="198"/>
      <c r="EQ338" s="198"/>
      <c r="ER338" s="198"/>
      <c r="ES338" s="198"/>
      <c r="ET338" s="198"/>
      <c r="EU338" s="198"/>
      <c r="EV338" s="198"/>
      <c r="EW338" s="198"/>
      <c r="EX338" s="198"/>
      <c r="EY338" s="198"/>
      <c r="EZ338" s="198"/>
      <c r="FA338" s="198"/>
      <c r="FB338" s="198"/>
      <c r="FC338" s="198"/>
      <c r="FD338" s="198"/>
      <c r="FE338" s="198"/>
      <c r="FF338" s="198"/>
      <c r="FG338" s="198"/>
      <c r="FH338" s="198"/>
      <c r="FI338" s="198"/>
      <c r="FJ338" s="198"/>
      <c r="FK338" s="198"/>
      <c r="FL338" s="198"/>
      <c r="FM338" s="198"/>
      <c r="FN338" s="198"/>
      <c r="FO338" s="198"/>
      <c r="FP338" s="198"/>
      <c r="FQ338" s="198"/>
      <c r="FR338" s="198"/>
      <c r="FS338" s="198"/>
      <c r="FT338" s="198"/>
      <c r="FU338" s="198"/>
      <c r="FV338" s="198"/>
      <c r="FW338" s="198"/>
      <c r="FX338" s="198"/>
      <c r="FY338" s="198"/>
      <c r="FZ338" s="198"/>
      <c r="GA338" s="198"/>
      <c r="GB338" s="198"/>
      <c r="GC338" s="198"/>
      <c r="GD338" s="198"/>
      <c r="GE338" s="198"/>
      <c r="GF338" s="198"/>
      <c r="GG338" s="198"/>
      <c r="GH338" s="198"/>
      <c r="GI338" s="198"/>
      <c r="GJ338" s="198"/>
      <c r="GK338" s="198"/>
      <c r="GL338" s="198"/>
      <c r="GM338" s="198"/>
      <c r="GN338" s="198"/>
      <c r="GO338" s="198"/>
      <c r="GP338" s="198"/>
      <c r="GQ338" s="198"/>
      <c r="GR338" s="198"/>
      <c r="GS338" s="198"/>
      <c r="GT338" s="198"/>
      <c r="GU338" s="198"/>
      <c r="GV338" s="198"/>
      <c r="GW338" s="198"/>
      <c r="GX338" s="198"/>
      <c r="GY338" s="198"/>
      <c r="GZ338" s="198"/>
      <c r="HA338" s="198"/>
      <c r="HB338" s="198"/>
      <c r="HC338" s="198"/>
      <c r="HD338" s="198"/>
      <c r="HE338" s="198"/>
      <c r="HF338" s="198"/>
      <c r="HG338" s="198"/>
      <c r="HH338" s="198"/>
      <c r="HI338" s="198"/>
      <c r="HJ338" s="198"/>
      <c r="HK338" s="198"/>
      <c r="HL338" s="198"/>
      <c r="HM338" s="198"/>
      <c r="HN338" s="198"/>
    </row>
    <row r="339" s="197" customFormat="1" spans="1:222">
      <c r="A339" s="210"/>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8"/>
      <c r="BT339" s="198"/>
      <c r="BU339" s="198"/>
      <c r="BV339" s="198"/>
      <c r="BW339" s="198"/>
      <c r="BX339" s="198"/>
      <c r="BY339" s="198"/>
      <c r="BZ339" s="198"/>
      <c r="CA339" s="198"/>
      <c r="CB339" s="198"/>
      <c r="CC339" s="198"/>
      <c r="CD339" s="198"/>
      <c r="CE339" s="198"/>
      <c r="CF339" s="198"/>
      <c r="CG339" s="198"/>
      <c r="CH339" s="198"/>
      <c r="CI339" s="198"/>
      <c r="CJ339" s="198"/>
      <c r="CK339" s="198"/>
      <c r="CL339" s="198"/>
      <c r="CM339" s="198"/>
      <c r="CN339" s="198"/>
      <c r="CO339" s="198"/>
      <c r="CP339" s="198"/>
      <c r="CQ339" s="198"/>
      <c r="CR339" s="198"/>
      <c r="CS339" s="198"/>
      <c r="CT339" s="198"/>
      <c r="CU339" s="198"/>
      <c r="CV339" s="198"/>
      <c r="CW339" s="198"/>
      <c r="CX339" s="198"/>
      <c r="CY339" s="198"/>
      <c r="CZ339" s="198"/>
      <c r="DA339" s="198"/>
      <c r="DB339" s="198"/>
      <c r="DC339" s="198"/>
      <c r="DD339" s="198"/>
      <c r="DE339" s="198"/>
      <c r="DF339" s="198"/>
      <c r="DG339" s="198"/>
      <c r="DH339" s="198"/>
      <c r="DI339" s="198"/>
      <c r="DJ339" s="198"/>
      <c r="DK339" s="198"/>
      <c r="DL339" s="198"/>
      <c r="DM339" s="198"/>
      <c r="DN339" s="198"/>
      <c r="DO339" s="198"/>
      <c r="DP339" s="198"/>
      <c r="DQ339" s="198"/>
      <c r="DR339" s="198"/>
      <c r="DS339" s="198"/>
      <c r="DT339" s="198"/>
      <c r="DU339" s="198"/>
      <c r="DV339" s="198"/>
      <c r="DW339" s="198"/>
      <c r="DX339" s="198"/>
      <c r="DY339" s="198"/>
      <c r="DZ339" s="198"/>
      <c r="EA339" s="198"/>
      <c r="EB339" s="198"/>
      <c r="EC339" s="198"/>
      <c r="ED339" s="198"/>
      <c r="EE339" s="198"/>
      <c r="EF339" s="198"/>
      <c r="EG339" s="198"/>
      <c r="EH339" s="198"/>
      <c r="EI339" s="198"/>
      <c r="EJ339" s="198"/>
      <c r="EK339" s="198"/>
      <c r="EL339" s="198"/>
      <c r="EM339" s="198"/>
      <c r="EN339" s="198"/>
      <c r="EO339" s="198"/>
      <c r="EP339" s="198"/>
      <c r="EQ339" s="198"/>
      <c r="ER339" s="198"/>
      <c r="ES339" s="198"/>
      <c r="ET339" s="198"/>
      <c r="EU339" s="198"/>
      <c r="EV339" s="198"/>
      <c r="EW339" s="198"/>
      <c r="EX339" s="198"/>
      <c r="EY339" s="198"/>
      <c r="EZ339" s="198"/>
      <c r="FA339" s="198"/>
      <c r="FB339" s="198"/>
      <c r="FC339" s="198"/>
      <c r="FD339" s="198"/>
      <c r="FE339" s="198"/>
      <c r="FF339" s="198"/>
      <c r="FG339" s="198"/>
      <c r="FH339" s="198"/>
      <c r="FI339" s="198"/>
      <c r="FJ339" s="198"/>
      <c r="FK339" s="198"/>
      <c r="FL339" s="198"/>
      <c r="FM339" s="198"/>
      <c r="FN339" s="198"/>
      <c r="FO339" s="198"/>
      <c r="FP339" s="198"/>
      <c r="FQ339" s="198"/>
      <c r="FR339" s="198"/>
      <c r="FS339" s="198"/>
      <c r="FT339" s="198"/>
      <c r="FU339" s="198"/>
      <c r="FV339" s="198"/>
      <c r="FW339" s="198"/>
      <c r="FX339" s="198"/>
      <c r="FY339" s="198"/>
      <c r="FZ339" s="198"/>
      <c r="GA339" s="198"/>
      <c r="GB339" s="198"/>
      <c r="GC339" s="198"/>
      <c r="GD339" s="198"/>
      <c r="GE339" s="198"/>
      <c r="GF339" s="198"/>
      <c r="GG339" s="198"/>
      <c r="GH339" s="198"/>
      <c r="GI339" s="198"/>
      <c r="GJ339" s="198"/>
      <c r="GK339" s="198"/>
      <c r="GL339" s="198"/>
      <c r="GM339" s="198"/>
      <c r="GN339" s="198"/>
      <c r="GO339" s="198"/>
      <c r="GP339" s="198"/>
      <c r="GQ339" s="198"/>
      <c r="GR339" s="198"/>
      <c r="GS339" s="198"/>
      <c r="GT339" s="198"/>
      <c r="GU339" s="198"/>
      <c r="GV339" s="198"/>
      <c r="GW339" s="198"/>
      <c r="GX339" s="198"/>
      <c r="GY339" s="198"/>
      <c r="GZ339" s="198"/>
      <c r="HA339" s="198"/>
      <c r="HB339" s="198"/>
      <c r="HC339" s="198"/>
      <c r="HD339" s="198"/>
      <c r="HE339" s="198"/>
      <c r="HF339" s="198"/>
      <c r="HG339" s="198"/>
      <c r="HH339" s="198"/>
      <c r="HI339" s="198"/>
      <c r="HJ339" s="198"/>
      <c r="HK339" s="198"/>
      <c r="HL339" s="198"/>
      <c r="HM339" s="198"/>
      <c r="HN339" s="198"/>
    </row>
    <row r="340" s="197" customFormat="1" spans="1:222">
      <c r="A340" s="210"/>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c r="BN340" s="198"/>
      <c r="BO340" s="198"/>
      <c r="BP340" s="198"/>
      <c r="BQ340" s="198"/>
      <c r="BR340" s="198"/>
      <c r="BS340" s="198"/>
      <c r="BT340" s="198"/>
      <c r="BU340" s="198"/>
      <c r="BV340" s="198"/>
      <c r="BW340" s="198"/>
      <c r="BX340" s="198"/>
      <c r="BY340" s="198"/>
      <c r="BZ340" s="198"/>
      <c r="CA340" s="198"/>
      <c r="CB340" s="198"/>
      <c r="CC340" s="198"/>
      <c r="CD340" s="198"/>
      <c r="CE340" s="198"/>
      <c r="CF340" s="198"/>
      <c r="CG340" s="198"/>
      <c r="CH340" s="198"/>
      <c r="CI340" s="198"/>
      <c r="CJ340" s="198"/>
      <c r="CK340" s="198"/>
      <c r="CL340" s="198"/>
      <c r="CM340" s="198"/>
      <c r="CN340" s="198"/>
      <c r="CO340" s="198"/>
      <c r="CP340" s="198"/>
      <c r="CQ340" s="198"/>
      <c r="CR340" s="198"/>
      <c r="CS340" s="198"/>
      <c r="CT340" s="198"/>
      <c r="CU340" s="198"/>
      <c r="CV340" s="198"/>
      <c r="CW340" s="198"/>
      <c r="CX340" s="198"/>
      <c r="CY340" s="198"/>
      <c r="CZ340" s="198"/>
      <c r="DA340" s="198"/>
      <c r="DB340" s="198"/>
      <c r="DC340" s="198"/>
      <c r="DD340" s="198"/>
      <c r="DE340" s="198"/>
      <c r="DF340" s="198"/>
      <c r="DG340" s="198"/>
      <c r="DH340" s="198"/>
      <c r="DI340" s="198"/>
      <c r="DJ340" s="198"/>
      <c r="DK340" s="198"/>
      <c r="DL340" s="198"/>
      <c r="DM340" s="198"/>
      <c r="DN340" s="198"/>
      <c r="DO340" s="198"/>
      <c r="DP340" s="198"/>
      <c r="DQ340" s="198"/>
      <c r="DR340" s="198"/>
      <c r="DS340" s="198"/>
      <c r="DT340" s="198"/>
      <c r="DU340" s="198"/>
      <c r="DV340" s="198"/>
      <c r="DW340" s="198"/>
      <c r="DX340" s="198"/>
      <c r="DY340" s="198"/>
      <c r="DZ340" s="198"/>
      <c r="EA340" s="198"/>
      <c r="EB340" s="198"/>
      <c r="EC340" s="198"/>
      <c r="ED340" s="198"/>
      <c r="EE340" s="198"/>
      <c r="EF340" s="198"/>
      <c r="EG340" s="198"/>
      <c r="EH340" s="198"/>
      <c r="EI340" s="198"/>
      <c r="EJ340" s="198"/>
      <c r="EK340" s="198"/>
      <c r="EL340" s="198"/>
      <c r="EM340" s="198"/>
      <c r="EN340" s="198"/>
      <c r="EO340" s="198"/>
      <c r="EP340" s="198"/>
      <c r="EQ340" s="198"/>
      <c r="ER340" s="198"/>
      <c r="ES340" s="198"/>
      <c r="ET340" s="198"/>
      <c r="EU340" s="198"/>
      <c r="EV340" s="198"/>
      <c r="EW340" s="198"/>
      <c r="EX340" s="198"/>
      <c r="EY340" s="198"/>
      <c r="EZ340" s="198"/>
      <c r="FA340" s="198"/>
      <c r="FB340" s="198"/>
      <c r="FC340" s="198"/>
      <c r="FD340" s="198"/>
      <c r="FE340" s="198"/>
      <c r="FF340" s="198"/>
      <c r="FG340" s="198"/>
      <c r="FH340" s="198"/>
      <c r="FI340" s="198"/>
      <c r="FJ340" s="198"/>
      <c r="FK340" s="198"/>
      <c r="FL340" s="198"/>
      <c r="FM340" s="198"/>
      <c r="FN340" s="198"/>
      <c r="FO340" s="198"/>
      <c r="FP340" s="198"/>
      <c r="FQ340" s="198"/>
      <c r="FR340" s="198"/>
      <c r="FS340" s="198"/>
      <c r="FT340" s="198"/>
      <c r="FU340" s="198"/>
      <c r="FV340" s="198"/>
      <c r="FW340" s="198"/>
      <c r="FX340" s="198"/>
      <c r="FY340" s="198"/>
      <c r="FZ340" s="198"/>
      <c r="GA340" s="198"/>
      <c r="GB340" s="198"/>
      <c r="GC340" s="198"/>
      <c r="GD340" s="198"/>
      <c r="GE340" s="198"/>
      <c r="GF340" s="198"/>
      <c r="GG340" s="198"/>
      <c r="GH340" s="198"/>
      <c r="GI340" s="198"/>
      <c r="GJ340" s="198"/>
      <c r="GK340" s="198"/>
      <c r="GL340" s="198"/>
      <c r="GM340" s="198"/>
      <c r="GN340" s="198"/>
      <c r="GO340" s="198"/>
      <c r="GP340" s="198"/>
      <c r="GQ340" s="198"/>
      <c r="GR340" s="198"/>
      <c r="GS340" s="198"/>
      <c r="GT340" s="198"/>
      <c r="GU340" s="198"/>
      <c r="GV340" s="198"/>
      <c r="GW340" s="198"/>
      <c r="GX340" s="198"/>
      <c r="GY340" s="198"/>
      <c r="GZ340" s="198"/>
      <c r="HA340" s="198"/>
      <c r="HB340" s="198"/>
      <c r="HC340" s="198"/>
      <c r="HD340" s="198"/>
      <c r="HE340" s="198"/>
      <c r="HF340" s="198"/>
      <c r="HG340" s="198"/>
      <c r="HH340" s="198"/>
      <c r="HI340" s="198"/>
      <c r="HJ340" s="198"/>
      <c r="HK340" s="198"/>
      <c r="HL340" s="198"/>
      <c r="HM340" s="198"/>
      <c r="HN340" s="198"/>
    </row>
    <row r="341" s="197" customFormat="1" spans="1:222">
      <c r="A341" s="210"/>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c r="BM341" s="198"/>
      <c r="BN341" s="198"/>
      <c r="BO341" s="198"/>
      <c r="BP341" s="198"/>
      <c r="BQ341" s="198"/>
      <c r="BR341" s="198"/>
      <c r="BS341" s="198"/>
      <c r="BT341" s="198"/>
      <c r="BU341" s="198"/>
      <c r="BV341" s="198"/>
      <c r="BW341" s="198"/>
      <c r="BX341" s="198"/>
      <c r="BY341" s="198"/>
      <c r="BZ341" s="198"/>
      <c r="CA341" s="198"/>
      <c r="CB341" s="198"/>
      <c r="CC341" s="198"/>
      <c r="CD341" s="198"/>
      <c r="CE341" s="198"/>
      <c r="CF341" s="198"/>
      <c r="CG341" s="198"/>
      <c r="CH341" s="198"/>
      <c r="CI341" s="198"/>
      <c r="CJ341" s="198"/>
      <c r="CK341" s="198"/>
      <c r="CL341" s="198"/>
      <c r="CM341" s="198"/>
      <c r="CN341" s="198"/>
      <c r="CO341" s="198"/>
      <c r="CP341" s="198"/>
      <c r="CQ341" s="198"/>
      <c r="CR341" s="198"/>
      <c r="CS341" s="198"/>
      <c r="CT341" s="198"/>
      <c r="CU341" s="198"/>
      <c r="CV341" s="198"/>
      <c r="CW341" s="198"/>
      <c r="CX341" s="198"/>
      <c r="CY341" s="198"/>
      <c r="CZ341" s="198"/>
      <c r="DA341" s="198"/>
      <c r="DB341" s="198"/>
      <c r="DC341" s="198"/>
      <c r="DD341" s="198"/>
      <c r="DE341" s="198"/>
      <c r="DF341" s="198"/>
      <c r="DG341" s="198"/>
      <c r="DH341" s="198"/>
      <c r="DI341" s="198"/>
      <c r="DJ341" s="198"/>
      <c r="DK341" s="198"/>
      <c r="DL341" s="198"/>
      <c r="DM341" s="198"/>
      <c r="DN341" s="198"/>
      <c r="DO341" s="198"/>
      <c r="DP341" s="198"/>
      <c r="DQ341" s="198"/>
      <c r="DR341" s="198"/>
      <c r="DS341" s="198"/>
      <c r="DT341" s="198"/>
      <c r="DU341" s="198"/>
      <c r="DV341" s="198"/>
      <c r="DW341" s="198"/>
      <c r="DX341" s="198"/>
      <c r="DY341" s="198"/>
      <c r="DZ341" s="198"/>
      <c r="EA341" s="198"/>
      <c r="EB341" s="198"/>
      <c r="EC341" s="198"/>
      <c r="ED341" s="198"/>
      <c r="EE341" s="198"/>
      <c r="EF341" s="198"/>
      <c r="EG341" s="198"/>
      <c r="EH341" s="198"/>
      <c r="EI341" s="198"/>
      <c r="EJ341" s="198"/>
      <c r="EK341" s="198"/>
      <c r="EL341" s="198"/>
      <c r="EM341" s="198"/>
      <c r="EN341" s="198"/>
      <c r="EO341" s="198"/>
      <c r="EP341" s="198"/>
      <c r="EQ341" s="198"/>
      <c r="ER341" s="198"/>
      <c r="ES341" s="198"/>
      <c r="ET341" s="198"/>
      <c r="EU341" s="198"/>
      <c r="EV341" s="198"/>
      <c r="EW341" s="198"/>
      <c r="EX341" s="198"/>
      <c r="EY341" s="198"/>
      <c r="EZ341" s="198"/>
      <c r="FA341" s="198"/>
      <c r="FB341" s="198"/>
      <c r="FC341" s="198"/>
      <c r="FD341" s="198"/>
      <c r="FE341" s="198"/>
      <c r="FF341" s="198"/>
      <c r="FG341" s="198"/>
      <c r="FH341" s="198"/>
      <c r="FI341" s="198"/>
      <c r="FJ341" s="198"/>
      <c r="FK341" s="198"/>
      <c r="FL341" s="198"/>
      <c r="FM341" s="198"/>
      <c r="FN341" s="198"/>
      <c r="FO341" s="198"/>
      <c r="FP341" s="198"/>
      <c r="FQ341" s="198"/>
      <c r="FR341" s="198"/>
      <c r="FS341" s="198"/>
      <c r="FT341" s="198"/>
      <c r="FU341" s="198"/>
      <c r="FV341" s="198"/>
      <c r="FW341" s="198"/>
      <c r="FX341" s="198"/>
      <c r="FY341" s="198"/>
      <c r="FZ341" s="198"/>
      <c r="GA341" s="198"/>
      <c r="GB341" s="198"/>
      <c r="GC341" s="198"/>
      <c r="GD341" s="198"/>
      <c r="GE341" s="198"/>
      <c r="GF341" s="198"/>
      <c r="GG341" s="198"/>
      <c r="GH341" s="198"/>
      <c r="GI341" s="198"/>
      <c r="GJ341" s="198"/>
      <c r="GK341" s="198"/>
      <c r="GL341" s="198"/>
      <c r="GM341" s="198"/>
      <c r="GN341" s="198"/>
      <c r="GO341" s="198"/>
      <c r="GP341" s="198"/>
      <c r="GQ341" s="198"/>
      <c r="GR341" s="198"/>
      <c r="GS341" s="198"/>
      <c r="GT341" s="198"/>
      <c r="GU341" s="198"/>
      <c r="GV341" s="198"/>
      <c r="GW341" s="198"/>
      <c r="GX341" s="198"/>
      <c r="GY341" s="198"/>
      <c r="GZ341" s="198"/>
      <c r="HA341" s="198"/>
      <c r="HB341" s="198"/>
      <c r="HC341" s="198"/>
      <c r="HD341" s="198"/>
      <c r="HE341" s="198"/>
      <c r="HF341" s="198"/>
      <c r="HG341" s="198"/>
      <c r="HH341" s="198"/>
      <c r="HI341" s="198"/>
      <c r="HJ341" s="198"/>
      <c r="HK341" s="198"/>
      <c r="HL341" s="198"/>
      <c r="HM341" s="198"/>
      <c r="HN341" s="198"/>
    </row>
    <row r="342" s="197" customFormat="1" spans="1:222">
      <c r="A342" s="210"/>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c r="BN342" s="198"/>
      <c r="BO342" s="198"/>
      <c r="BP342" s="198"/>
      <c r="BQ342" s="198"/>
      <c r="BR342" s="198"/>
      <c r="BS342" s="198"/>
      <c r="BT342" s="198"/>
      <c r="BU342" s="198"/>
      <c r="BV342" s="198"/>
      <c r="BW342" s="198"/>
      <c r="BX342" s="198"/>
      <c r="BY342" s="198"/>
      <c r="BZ342" s="198"/>
      <c r="CA342" s="198"/>
      <c r="CB342" s="198"/>
      <c r="CC342" s="198"/>
      <c r="CD342" s="198"/>
      <c r="CE342" s="198"/>
      <c r="CF342" s="198"/>
      <c r="CG342" s="198"/>
      <c r="CH342" s="198"/>
      <c r="CI342" s="198"/>
      <c r="CJ342" s="198"/>
      <c r="CK342" s="198"/>
      <c r="CL342" s="198"/>
      <c r="CM342" s="198"/>
      <c r="CN342" s="198"/>
      <c r="CO342" s="198"/>
      <c r="CP342" s="198"/>
      <c r="CQ342" s="198"/>
      <c r="CR342" s="198"/>
      <c r="CS342" s="198"/>
      <c r="CT342" s="198"/>
      <c r="CU342" s="198"/>
      <c r="CV342" s="198"/>
      <c r="CW342" s="198"/>
      <c r="CX342" s="198"/>
      <c r="CY342" s="198"/>
      <c r="CZ342" s="198"/>
      <c r="DA342" s="198"/>
      <c r="DB342" s="198"/>
      <c r="DC342" s="198"/>
      <c r="DD342" s="198"/>
      <c r="DE342" s="198"/>
      <c r="DF342" s="198"/>
      <c r="DG342" s="198"/>
      <c r="DH342" s="198"/>
      <c r="DI342" s="198"/>
      <c r="DJ342" s="198"/>
      <c r="DK342" s="198"/>
      <c r="DL342" s="198"/>
      <c r="DM342" s="198"/>
      <c r="DN342" s="198"/>
      <c r="DO342" s="198"/>
      <c r="DP342" s="198"/>
      <c r="DQ342" s="198"/>
      <c r="DR342" s="198"/>
      <c r="DS342" s="198"/>
      <c r="DT342" s="198"/>
      <c r="DU342" s="198"/>
      <c r="DV342" s="198"/>
      <c r="DW342" s="198"/>
      <c r="DX342" s="198"/>
      <c r="DY342" s="198"/>
      <c r="DZ342" s="198"/>
      <c r="EA342" s="198"/>
      <c r="EB342" s="198"/>
      <c r="EC342" s="198"/>
      <c r="ED342" s="198"/>
      <c r="EE342" s="198"/>
      <c r="EF342" s="198"/>
      <c r="EG342" s="198"/>
      <c r="EH342" s="198"/>
      <c r="EI342" s="198"/>
      <c r="EJ342" s="198"/>
      <c r="EK342" s="198"/>
      <c r="EL342" s="198"/>
      <c r="EM342" s="198"/>
      <c r="EN342" s="198"/>
      <c r="EO342" s="198"/>
      <c r="EP342" s="198"/>
      <c r="EQ342" s="198"/>
      <c r="ER342" s="198"/>
      <c r="ES342" s="198"/>
      <c r="ET342" s="198"/>
      <c r="EU342" s="198"/>
      <c r="EV342" s="198"/>
      <c r="EW342" s="198"/>
      <c r="EX342" s="198"/>
      <c r="EY342" s="198"/>
      <c r="EZ342" s="198"/>
      <c r="FA342" s="198"/>
      <c r="FB342" s="198"/>
      <c r="FC342" s="198"/>
      <c r="FD342" s="198"/>
      <c r="FE342" s="198"/>
      <c r="FF342" s="198"/>
      <c r="FG342" s="198"/>
      <c r="FH342" s="198"/>
      <c r="FI342" s="198"/>
      <c r="FJ342" s="198"/>
      <c r="FK342" s="198"/>
      <c r="FL342" s="198"/>
      <c r="FM342" s="198"/>
      <c r="FN342" s="198"/>
      <c r="FO342" s="198"/>
      <c r="FP342" s="198"/>
      <c r="FQ342" s="198"/>
      <c r="FR342" s="198"/>
      <c r="FS342" s="198"/>
      <c r="FT342" s="198"/>
      <c r="FU342" s="198"/>
      <c r="FV342" s="198"/>
      <c r="FW342" s="198"/>
      <c r="FX342" s="198"/>
      <c r="FY342" s="198"/>
      <c r="FZ342" s="198"/>
      <c r="GA342" s="198"/>
      <c r="GB342" s="198"/>
      <c r="GC342" s="198"/>
      <c r="GD342" s="198"/>
      <c r="GE342" s="198"/>
      <c r="GF342" s="198"/>
      <c r="GG342" s="198"/>
      <c r="GH342" s="198"/>
      <c r="GI342" s="198"/>
      <c r="GJ342" s="198"/>
      <c r="GK342" s="198"/>
      <c r="GL342" s="198"/>
      <c r="GM342" s="198"/>
      <c r="GN342" s="198"/>
      <c r="GO342" s="198"/>
      <c r="GP342" s="198"/>
      <c r="GQ342" s="198"/>
      <c r="GR342" s="198"/>
      <c r="GS342" s="198"/>
      <c r="GT342" s="198"/>
      <c r="GU342" s="198"/>
      <c r="GV342" s="198"/>
      <c r="GW342" s="198"/>
      <c r="GX342" s="198"/>
      <c r="GY342" s="198"/>
      <c r="GZ342" s="198"/>
      <c r="HA342" s="198"/>
      <c r="HB342" s="198"/>
      <c r="HC342" s="198"/>
      <c r="HD342" s="198"/>
      <c r="HE342" s="198"/>
      <c r="HF342" s="198"/>
      <c r="HG342" s="198"/>
      <c r="HH342" s="198"/>
      <c r="HI342" s="198"/>
      <c r="HJ342" s="198"/>
      <c r="HK342" s="198"/>
      <c r="HL342" s="198"/>
      <c r="HM342" s="198"/>
      <c r="HN342" s="198"/>
    </row>
    <row r="343" s="197" customFormat="1" spans="1:222">
      <c r="A343" s="21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c r="BN343" s="198"/>
      <c r="BO343" s="198"/>
      <c r="BP343" s="198"/>
      <c r="BQ343" s="198"/>
      <c r="BR343" s="198"/>
      <c r="BS343" s="198"/>
      <c r="BT343" s="198"/>
      <c r="BU343" s="198"/>
      <c r="BV343" s="198"/>
      <c r="BW343" s="198"/>
      <c r="BX343" s="198"/>
      <c r="BY343" s="198"/>
      <c r="BZ343" s="198"/>
      <c r="CA343" s="198"/>
      <c r="CB343" s="198"/>
      <c r="CC343" s="198"/>
      <c r="CD343" s="198"/>
      <c r="CE343" s="198"/>
      <c r="CF343" s="198"/>
      <c r="CG343" s="198"/>
      <c r="CH343" s="198"/>
      <c r="CI343" s="198"/>
      <c r="CJ343" s="198"/>
      <c r="CK343" s="198"/>
      <c r="CL343" s="198"/>
      <c r="CM343" s="198"/>
      <c r="CN343" s="198"/>
      <c r="CO343" s="198"/>
      <c r="CP343" s="198"/>
      <c r="CQ343" s="198"/>
      <c r="CR343" s="198"/>
      <c r="CS343" s="198"/>
      <c r="CT343" s="198"/>
      <c r="CU343" s="198"/>
      <c r="CV343" s="198"/>
      <c r="CW343" s="198"/>
      <c r="CX343" s="198"/>
      <c r="CY343" s="198"/>
      <c r="CZ343" s="198"/>
      <c r="DA343" s="198"/>
      <c r="DB343" s="198"/>
      <c r="DC343" s="198"/>
      <c r="DD343" s="198"/>
      <c r="DE343" s="198"/>
      <c r="DF343" s="198"/>
      <c r="DG343" s="198"/>
      <c r="DH343" s="198"/>
      <c r="DI343" s="198"/>
      <c r="DJ343" s="198"/>
      <c r="DK343" s="198"/>
      <c r="DL343" s="198"/>
      <c r="DM343" s="198"/>
      <c r="DN343" s="198"/>
      <c r="DO343" s="198"/>
      <c r="DP343" s="198"/>
      <c r="DQ343" s="198"/>
      <c r="DR343" s="198"/>
      <c r="DS343" s="198"/>
      <c r="DT343" s="198"/>
      <c r="DU343" s="198"/>
      <c r="DV343" s="198"/>
      <c r="DW343" s="198"/>
      <c r="DX343" s="198"/>
      <c r="DY343" s="198"/>
      <c r="DZ343" s="198"/>
      <c r="EA343" s="198"/>
      <c r="EB343" s="198"/>
      <c r="EC343" s="198"/>
      <c r="ED343" s="198"/>
      <c r="EE343" s="198"/>
      <c r="EF343" s="198"/>
      <c r="EG343" s="198"/>
      <c r="EH343" s="198"/>
      <c r="EI343" s="198"/>
      <c r="EJ343" s="198"/>
      <c r="EK343" s="198"/>
      <c r="EL343" s="198"/>
      <c r="EM343" s="198"/>
      <c r="EN343" s="198"/>
      <c r="EO343" s="198"/>
      <c r="EP343" s="198"/>
      <c r="EQ343" s="198"/>
      <c r="ER343" s="198"/>
      <c r="ES343" s="198"/>
      <c r="ET343" s="198"/>
      <c r="EU343" s="198"/>
      <c r="EV343" s="198"/>
      <c r="EW343" s="198"/>
      <c r="EX343" s="198"/>
      <c r="EY343" s="198"/>
      <c r="EZ343" s="198"/>
      <c r="FA343" s="198"/>
      <c r="FB343" s="198"/>
      <c r="FC343" s="198"/>
      <c r="FD343" s="198"/>
      <c r="FE343" s="198"/>
      <c r="FF343" s="198"/>
      <c r="FG343" s="198"/>
      <c r="FH343" s="198"/>
      <c r="FI343" s="198"/>
      <c r="FJ343" s="198"/>
      <c r="FK343" s="198"/>
      <c r="FL343" s="198"/>
      <c r="FM343" s="198"/>
      <c r="FN343" s="198"/>
      <c r="FO343" s="198"/>
      <c r="FP343" s="198"/>
      <c r="FQ343" s="198"/>
      <c r="FR343" s="198"/>
      <c r="FS343" s="198"/>
      <c r="FT343" s="198"/>
      <c r="FU343" s="198"/>
      <c r="FV343" s="198"/>
      <c r="FW343" s="198"/>
      <c r="FX343" s="198"/>
      <c r="FY343" s="198"/>
      <c r="FZ343" s="198"/>
      <c r="GA343" s="198"/>
      <c r="GB343" s="198"/>
      <c r="GC343" s="198"/>
      <c r="GD343" s="198"/>
      <c r="GE343" s="198"/>
      <c r="GF343" s="198"/>
      <c r="GG343" s="198"/>
      <c r="GH343" s="198"/>
      <c r="GI343" s="198"/>
      <c r="GJ343" s="198"/>
      <c r="GK343" s="198"/>
      <c r="GL343" s="198"/>
      <c r="GM343" s="198"/>
      <c r="GN343" s="198"/>
      <c r="GO343" s="198"/>
      <c r="GP343" s="198"/>
      <c r="GQ343" s="198"/>
      <c r="GR343" s="198"/>
      <c r="GS343" s="198"/>
      <c r="GT343" s="198"/>
      <c r="GU343" s="198"/>
      <c r="GV343" s="198"/>
      <c r="GW343" s="198"/>
      <c r="GX343" s="198"/>
      <c r="GY343" s="198"/>
      <c r="GZ343" s="198"/>
      <c r="HA343" s="198"/>
      <c r="HB343" s="198"/>
      <c r="HC343" s="198"/>
      <c r="HD343" s="198"/>
      <c r="HE343" s="198"/>
      <c r="HF343" s="198"/>
      <c r="HG343" s="198"/>
      <c r="HH343" s="198"/>
      <c r="HI343" s="198"/>
      <c r="HJ343" s="198"/>
      <c r="HK343" s="198"/>
      <c r="HL343" s="198"/>
      <c r="HM343" s="198"/>
      <c r="HN343" s="198"/>
    </row>
    <row r="344" s="197" customFormat="1" spans="1:222">
      <c r="A344" s="210"/>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c r="BN344" s="198"/>
      <c r="BO344" s="198"/>
      <c r="BP344" s="198"/>
      <c r="BQ344" s="198"/>
      <c r="BR344" s="198"/>
      <c r="BS344" s="198"/>
      <c r="BT344" s="198"/>
      <c r="BU344" s="198"/>
      <c r="BV344" s="198"/>
      <c r="BW344" s="198"/>
      <c r="BX344" s="198"/>
      <c r="BY344" s="198"/>
      <c r="BZ344" s="198"/>
      <c r="CA344" s="198"/>
      <c r="CB344" s="198"/>
      <c r="CC344" s="198"/>
      <c r="CD344" s="198"/>
      <c r="CE344" s="198"/>
      <c r="CF344" s="198"/>
      <c r="CG344" s="198"/>
      <c r="CH344" s="198"/>
      <c r="CI344" s="198"/>
      <c r="CJ344" s="198"/>
      <c r="CK344" s="198"/>
      <c r="CL344" s="198"/>
      <c r="CM344" s="198"/>
      <c r="CN344" s="198"/>
      <c r="CO344" s="198"/>
      <c r="CP344" s="198"/>
      <c r="CQ344" s="198"/>
      <c r="CR344" s="198"/>
      <c r="CS344" s="198"/>
      <c r="CT344" s="198"/>
      <c r="CU344" s="198"/>
      <c r="CV344" s="198"/>
      <c r="CW344" s="198"/>
      <c r="CX344" s="198"/>
      <c r="CY344" s="198"/>
      <c r="CZ344" s="198"/>
      <c r="DA344" s="198"/>
      <c r="DB344" s="198"/>
      <c r="DC344" s="198"/>
      <c r="DD344" s="198"/>
      <c r="DE344" s="198"/>
      <c r="DF344" s="198"/>
      <c r="DG344" s="198"/>
      <c r="DH344" s="198"/>
      <c r="DI344" s="198"/>
      <c r="DJ344" s="198"/>
      <c r="DK344" s="198"/>
      <c r="DL344" s="198"/>
      <c r="DM344" s="198"/>
      <c r="DN344" s="198"/>
      <c r="DO344" s="198"/>
      <c r="DP344" s="198"/>
      <c r="DQ344" s="198"/>
      <c r="DR344" s="198"/>
      <c r="DS344" s="198"/>
      <c r="DT344" s="198"/>
      <c r="DU344" s="198"/>
      <c r="DV344" s="198"/>
      <c r="DW344" s="198"/>
      <c r="DX344" s="198"/>
      <c r="DY344" s="198"/>
      <c r="DZ344" s="198"/>
      <c r="EA344" s="198"/>
      <c r="EB344" s="198"/>
      <c r="EC344" s="198"/>
      <c r="ED344" s="198"/>
      <c r="EE344" s="198"/>
      <c r="EF344" s="198"/>
      <c r="EG344" s="198"/>
      <c r="EH344" s="198"/>
      <c r="EI344" s="198"/>
      <c r="EJ344" s="198"/>
      <c r="EK344" s="198"/>
      <c r="EL344" s="198"/>
      <c r="EM344" s="198"/>
      <c r="EN344" s="198"/>
      <c r="EO344" s="198"/>
      <c r="EP344" s="198"/>
      <c r="EQ344" s="198"/>
      <c r="ER344" s="198"/>
      <c r="ES344" s="198"/>
      <c r="ET344" s="198"/>
      <c r="EU344" s="198"/>
      <c r="EV344" s="198"/>
      <c r="EW344" s="198"/>
      <c r="EX344" s="198"/>
      <c r="EY344" s="198"/>
      <c r="EZ344" s="198"/>
      <c r="FA344" s="198"/>
      <c r="FB344" s="198"/>
      <c r="FC344" s="198"/>
      <c r="FD344" s="198"/>
      <c r="FE344" s="198"/>
      <c r="FF344" s="198"/>
      <c r="FG344" s="198"/>
      <c r="FH344" s="198"/>
      <c r="FI344" s="198"/>
      <c r="FJ344" s="198"/>
      <c r="FK344" s="198"/>
      <c r="FL344" s="198"/>
      <c r="FM344" s="198"/>
      <c r="FN344" s="198"/>
      <c r="FO344" s="198"/>
      <c r="FP344" s="198"/>
      <c r="FQ344" s="198"/>
      <c r="FR344" s="198"/>
      <c r="FS344" s="198"/>
      <c r="FT344" s="198"/>
      <c r="FU344" s="198"/>
      <c r="FV344" s="198"/>
      <c r="FW344" s="198"/>
      <c r="FX344" s="198"/>
      <c r="FY344" s="198"/>
      <c r="FZ344" s="198"/>
      <c r="GA344" s="198"/>
      <c r="GB344" s="198"/>
      <c r="GC344" s="198"/>
      <c r="GD344" s="198"/>
      <c r="GE344" s="198"/>
      <c r="GF344" s="198"/>
      <c r="GG344" s="198"/>
      <c r="GH344" s="198"/>
      <c r="GI344" s="198"/>
      <c r="GJ344" s="198"/>
      <c r="GK344" s="198"/>
      <c r="GL344" s="198"/>
      <c r="GM344" s="198"/>
      <c r="GN344" s="198"/>
      <c r="GO344" s="198"/>
      <c r="GP344" s="198"/>
      <c r="GQ344" s="198"/>
      <c r="GR344" s="198"/>
      <c r="GS344" s="198"/>
      <c r="GT344" s="198"/>
      <c r="GU344" s="198"/>
      <c r="GV344" s="198"/>
      <c r="GW344" s="198"/>
      <c r="GX344" s="198"/>
      <c r="GY344" s="198"/>
      <c r="GZ344" s="198"/>
      <c r="HA344" s="198"/>
      <c r="HB344" s="198"/>
      <c r="HC344" s="198"/>
      <c r="HD344" s="198"/>
      <c r="HE344" s="198"/>
      <c r="HF344" s="198"/>
      <c r="HG344" s="198"/>
      <c r="HH344" s="198"/>
      <c r="HI344" s="198"/>
      <c r="HJ344" s="198"/>
      <c r="HK344" s="198"/>
      <c r="HL344" s="198"/>
      <c r="HM344" s="198"/>
      <c r="HN344" s="198"/>
    </row>
    <row r="345" s="197" customFormat="1" spans="1:222">
      <c r="A345" s="210"/>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c r="BN345" s="198"/>
      <c r="BO345" s="198"/>
      <c r="BP345" s="198"/>
      <c r="BQ345" s="198"/>
      <c r="BR345" s="198"/>
      <c r="BS345" s="198"/>
      <c r="BT345" s="198"/>
      <c r="BU345" s="198"/>
      <c r="BV345" s="198"/>
      <c r="BW345" s="198"/>
      <c r="BX345" s="198"/>
      <c r="BY345" s="198"/>
      <c r="BZ345" s="198"/>
      <c r="CA345" s="198"/>
      <c r="CB345" s="198"/>
      <c r="CC345" s="198"/>
      <c r="CD345" s="198"/>
      <c r="CE345" s="198"/>
      <c r="CF345" s="198"/>
      <c r="CG345" s="198"/>
      <c r="CH345" s="198"/>
      <c r="CI345" s="198"/>
      <c r="CJ345" s="198"/>
      <c r="CK345" s="198"/>
      <c r="CL345" s="198"/>
      <c r="CM345" s="198"/>
      <c r="CN345" s="198"/>
      <c r="CO345" s="198"/>
      <c r="CP345" s="198"/>
      <c r="CQ345" s="198"/>
      <c r="CR345" s="198"/>
      <c r="CS345" s="198"/>
      <c r="CT345" s="198"/>
      <c r="CU345" s="198"/>
      <c r="CV345" s="198"/>
      <c r="CW345" s="198"/>
      <c r="CX345" s="198"/>
      <c r="CY345" s="198"/>
      <c r="CZ345" s="198"/>
      <c r="DA345" s="198"/>
      <c r="DB345" s="198"/>
      <c r="DC345" s="198"/>
      <c r="DD345" s="198"/>
      <c r="DE345" s="198"/>
      <c r="DF345" s="198"/>
      <c r="DG345" s="198"/>
      <c r="DH345" s="198"/>
      <c r="DI345" s="198"/>
      <c r="DJ345" s="198"/>
      <c r="DK345" s="198"/>
      <c r="DL345" s="198"/>
      <c r="DM345" s="198"/>
      <c r="DN345" s="198"/>
      <c r="DO345" s="198"/>
      <c r="DP345" s="198"/>
      <c r="DQ345" s="198"/>
      <c r="DR345" s="198"/>
      <c r="DS345" s="198"/>
      <c r="DT345" s="198"/>
      <c r="DU345" s="198"/>
      <c r="DV345" s="198"/>
      <c r="DW345" s="198"/>
      <c r="DX345" s="198"/>
      <c r="DY345" s="198"/>
      <c r="DZ345" s="198"/>
      <c r="EA345" s="198"/>
      <c r="EB345" s="198"/>
      <c r="EC345" s="198"/>
      <c r="ED345" s="198"/>
      <c r="EE345" s="198"/>
      <c r="EF345" s="198"/>
      <c r="EG345" s="198"/>
      <c r="EH345" s="198"/>
      <c r="EI345" s="198"/>
      <c r="EJ345" s="198"/>
      <c r="EK345" s="198"/>
      <c r="EL345" s="198"/>
      <c r="EM345" s="198"/>
      <c r="EN345" s="198"/>
      <c r="EO345" s="198"/>
      <c r="EP345" s="198"/>
      <c r="EQ345" s="198"/>
      <c r="ER345" s="198"/>
      <c r="ES345" s="198"/>
      <c r="ET345" s="198"/>
      <c r="EU345" s="198"/>
      <c r="EV345" s="198"/>
      <c r="EW345" s="198"/>
      <c r="EX345" s="198"/>
      <c r="EY345" s="198"/>
      <c r="EZ345" s="198"/>
      <c r="FA345" s="198"/>
      <c r="FB345" s="198"/>
      <c r="FC345" s="198"/>
      <c r="FD345" s="198"/>
      <c r="FE345" s="198"/>
      <c r="FF345" s="198"/>
      <c r="FG345" s="198"/>
      <c r="FH345" s="198"/>
      <c r="FI345" s="198"/>
      <c r="FJ345" s="198"/>
      <c r="FK345" s="198"/>
      <c r="FL345" s="198"/>
      <c r="FM345" s="198"/>
      <c r="FN345" s="198"/>
      <c r="FO345" s="198"/>
      <c r="FP345" s="198"/>
      <c r="FQ345" s="198"/>
      <c r="FR345" s="198"/>
      <c r="FS345" s="198"/>
      <c r="FT345" s="198"/>
      <c r="FU345" s="198"/>
      <c r="FV345" s="198"/>
      <c r="FW345" s="198"/>
      <c r="FX345" s="198"/>
      <c r="FY345" s="198"/>
      <c r="FZ345" s="198"/>
      <c r="GA345" s="198"/>
      <c r="GB345" s="198"/>
      <c r="GC345" s="198"/>
      <c r="GD345" s="198"/>
      <c r="GE345" s="198"/>
      <c r="GF345" s="198"/>
      <c r="GG345" s="198"/>
      <c r="GH345" s="198"/>
      <c r="GI345" s="198"/>
      <c r="GJ345" s="198"/>
      <c r="GK345" s="198"/>
      <c r="GL345" s="198"/>
      <c r="GM345" s="198"/>
      <c r="GN345" s="198"/>
      <c r="GO345" s="198"/>
      <c r="GP345" s="198"/>
      <c r="GQ345" s="198"/>
      <c r="GR345" s="198"/>
      <c r="GS345" s="198"/>
      <c r="GT345" s="198"/>
      <c r="GU345" s="198"/>
      <c r="GV345" s="198"/>
      <c r="GW345" s="198"/>
      <c r="GX345" s="198"/>
      <c r="GY345" s="198"/>
      <c r="GZ345" s="198"/>
      <c r="HA345" s="198"/>
      <c r="HB345" s="198"/>
      <c r="HC345" s="198"/>
      <c r="HD345" s="198"/>
      <c r="HE345" s="198"/>
      <c r="HF345" s="198"/>
      <c r="HG345" s="198"/>
      <c r="HH345" s="198"/>
      <c r="HI345" s="198"/>
      <c r="HJ345" s="198"/>
      <c r="HK345" s="198"/>
      <c r="HL345" s="198"/>
      <c r="HM345" s="198"/>
      <c r="HN345" s="198"/>
    </row>
    <row r="346" s="197" customFormat="1" spans="1:222">
      <c r="A346" s="210"/>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8"/>
      <c r="BT346" s="198"/>
      <c r="BU346" s="198"/>
      <c r="BV346" s="198"/>
      <c r="BW346" s="198"/>
      <c r="BX346" s="198"/>
      <c r="BY346" s="198"/>
      <c r="BZ346" s="198"/>
      <c r="CA346" s="198"/>
      <c r="CB346" s="198"/>
      <c r="CC346" s="198"/>
      <c r="CD346" s="198"/>
      <c r="CE346" s="198"/>
      <c r="CF346" s="198"/>
      <c r="CG346" s="198"/>
      <c r="CH346" s="198"/>
      <c r="CI346" s="198"/>
      <c r="CJ346" s="198"/>
      <c r="CK346" s="198"/>
      <c r="CL346" s="198"/>
      <c r="CM346" s="198"/>
      <c r="CN346" s="198"/>
      <c r="CO346" s="198"/>
      <c r="CP346" s="198"/>
      <c r="CQ346" s="198"/>
      <c r="CR346" s="198"/>
      <c r="CS346" s="198"/>
      <c r="CT346" s="198"/>
      <c r="CU346" s="198"/>
      <c r="CV346" s="198"/>
      <c r="CW346" s="198"/>
      <c r="CX346" s="198"/>
      <c r="CY346" s="198"/>
      <c r="CZ346" s="198"/>
      <c r="DA346" s="198"/>
      <c r="DB346" s="198"/>
      <c r="DC346" s="198"/>
      <c r="DD346" s="198"/>
      <c r="DE346" s="198"/>
      <c r="DF346" s="198"/>
      <c r="DG346" s="198"/>
      <c r="DH346" s="198"/>
      <c r="DI346" s="198"/>
      <c r="DJ346" s="198"/>
      <c r="DK346" s="198"/>
      <c r="DL346" s="198"/>
      <c r="DM346" s="198"/>
      <c r="DN346" s="198"/>
      <c r="DO346" s="198"/>
      <c r="DP346" s="198"/>
      <c r="DQ346" s="198"/>
      <c r="DR346" s="198"/>
      <c r="DS346" s="198"/>
      <c r="DT346" s="198"/>
      <c r="DU346" s="198"/>
      <c r="DV346" s="198"/>
      <c r="DW346" s="198"/>
      <c r="DX346" s="198"/>
      <c r="DY346" s="198"/>
      <c r="DZ346" s="198"/>
      <c r="EA346" s="198"/>
      <c r="EB346" s="198"/>
      <c r="EC346" s="198"/>
      <c r="ED346" s="198"/>
      <c r="EE346" s="198"/>
      <c r="EF346" s="198"/>
      <c r="EG346" s="198"/>
      <c r="EH346" s="198"/>
      <c r="EI346" s="198"/>
      <c r="EJ346" s="198"/>
      <c r="EK346" s="198"/>
      <c r="EL346" s="198"/>
      <c r="EM346" s="198"/>
      <c r="EN346" s="198"/>
      <c r="EO346" s="198"/>
      <c r="EP346" s="198"/>
      <c r="EQ346" s="198"/>
      <c r="ER346" s="198"/>
      <c r="ES346" s="198"/>
      <c r="ET346" s="198"/>
      <c r="EU346" s="198"/>
      <c r="EV346" s="198"/>
      <c r="EW346" s="198"/>
      <c r="EX346" s="198"/>
      <c r="EY346" s="198"/>
      <c r="EZ346" s="198"/>
      <c r="FA346" s="198"/>
      <c r="FB346" s="198"/>
      <c r="FC346" s="198"/>
      <c r="FD346" s="198"/>
      <c r="FE346" s="198"/>
      <c r="FF346" s="198"/>
      <c r="FG346" s="198"/>
      <c r="FH346" s="198"/>
      <c r="FI346" s="198"/>
      <c r="FJ346" s="198"/>
      <c r="FK346" s="198"/>
      <c r="FL346" s="198"/>
      <c r="FM346" s="198"/>
      <c r="FN346" s="198"/>
      <c r="FO346" s="198"/>
      <c r="FP346" s="198"/>
      <c r="FQ346" s="198"/>
      <c r="FR346" s="198"/>
      <c r="FS346" s="198"/>
      <c r="FT346" s="198"/>
      <c r="FU346" s="198"/>
      <c r="FV346" s="198"/>
      <c r="FW346" s="198"/>
      <c r="FX346" s="198"/>
      <c r="FY346" s="198"/>
      <c r="FZ346" s="198"/>
      <c r="GA346" s="198"/>
      <c r="GB346" s="198"/>
      <c r="GC346" s="198"/>
      <c r="GD346" s="198"/>
      <c r="GE346" s="198"/>
      <c r="GF346" s="198"/>
      <c r="GG346" s="198"/>
      <c r="GH346" s="198"/>
      <c r="GI346" s="198"/>
      <c r="GJ346" s="198"/>
      <c r="GK346" s="198"/>
      <c r="GL346" s="198"/>
      <c r="GM346" s="198"/>
      <c r="GN346" s="198"/>
      <c r="GO346" s="198"/>
      <c r="GP346" s="198"/>
      <c r="GQ346" s="198"/>
      <c r="GR346" s="198"/>
      <c r="GS346" s="198"/>
      <c r="GT346" s="198"/>
      <c r="GU346" s="198"/>
      <c r="GV346" s="198"/>
      <c r="GW346" s="198"/>
      <c r="GX346" s="198"/>
      <c r="GY346" s="198"/>
      <c r="GZ346" s="198"/>
      <c r="HA346" s="198"/>
      <c r="HB346" s="198"/>
      <c r="HC346" s="198"/>
      <c r="HD346" s="198"/>
      <c r="HE346" s="198"/>
      <c r="HF346" s="198"/>
      <c r="HG346" s="198"/>
      <c r="HH346" s="198"/>
      <c r="HI346" s="198"/>
      <c r="HJ346" s="198"/>
      <c r="HK346" s="198"/>
      <c r="HL346" s="198"/>
      <c r="HM346" s="198"/>
      <c r="HN346" s="198"/>
    </row>
    <row r="347" s="197" customFormat="1" spans="1:222">
      <c r="A347" s="210"/>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c r="BN347" s="198"/>
      <c r="BO347" s="198"/>
      <c r="BP347" s="198"/>
      <c r="BQ347" s="198"/>
      <c r="BR347" s="198"/>
      <c r="BS347" s="198"/>
      <c r="BT347" s="198"/>
      <c r="BU347" s="198"/>
      <c r="BV347" s="198"/>
      <c r="BW347" s="198"/>
      <c r="BX347" s="198"/>
      <c r="BY347" s="198"/>
      <c r="BZ347" s="198"/>
      <c r="CA347" s="198"/>
      <c r="CB347" s="198"/>
      <c r="CC347" s="198"/>
      <c r="CD347" s="198"/>
      <c r="CE347" s="198"/>
      <c r="CF347" s="198"/>
      <c r="CG347" s="198"/>
      <c r="CH347" s="198"/>
      <c r="CI347" s="198"/>
      <c r="CJ347" s="198"/>
      <c r="CK347" s="198"/>
      <c r="CL347" s="198"/>
      <c r="CM347" s="198"/>
      <c r="CN347" s="198"/>
      <c r="CO347" s="198"/>
      <c r="CP347" s="198"/>
      <c r="CQ347" s="198"/>
      <c r="CR347" s="198"/>
      <c r="CS347" s="198"/>
      <c r="CT347" s="198"/>
      <c r="CU347" s="198"/>
      <c r="CV347" s="198"/>
      <c r="CW347" s="198"/>
      <c r="CX347" s="198"/>
      <c r="CY347" s="198"/>
      <c r="CZ347" s="198"/>
      <c r="DA347" s="198"/>
      <c r="DB347" s="198"/>
      <c r="DC347" s="198"/>
      <c r="DD347" s="198"/>
      <c r="DE347" s="198"/>
      <c r="DF347" s="198"/>
      <c r="DG347" s="198"/>
      <c r="DH347" s="198"/>
      <c r="DI347" s="198"/>
      <c r="DJ347" s="198"/>
      <c r="DK347" s="198"/>
      <c r="DL347" s="198"/>
      <c r="DM347" s="198"/>
      <c r="DN347" s="198"/>
      <c r="DO347" s="198"/>
      <c r="DP347" s="198"/>
      <c r="DQ347" s="198"/>
      <c r="DR347" s="198"/>
      <c r="DS347" s="198"/>
      <c r="DT347" s="198"/>
      <c r="DU347" s="198"/>
      <c r="DV347" s="198"/>
      <c r="DW347" s="198"/>
      <c r="DX347" s="198"/>
      <c r="DY347" s="198"/>
      <c r="DZ347" s="198"/>
      <c r="EA347" s="198"/>
      <c r="EB347" s="198"/>
      <c r="EC347" s="198"/>
      <c r="ED347" s="198"/>
      <c r="EE347" s="198"/>
      <c r="EF347" s="198"/>
      <c r="EG347" s="198"/>
      <c r="EH347" s="198"/>
      <c r="EI347" s="198"/>
      <c r="EJ347" s="198"/>
      <c r="EK347" s="198"/>
      <c r="EL347" s="198"/>
      <c r="EM347" s="198"/>
      <c r="EN347" s="198"/>
      <c r="EO347" s="198"/>
      <c r="EP347" s="198"/>
      <c r="EQ347" s="198"/>
      <c r="ER347" s="198"/>
      <c r="ES347" s="198"/>
      <c r="ET347" s="198"/>
      <c r="EU347" s="198"/>
      <c r="EV347" s="198"/>
      <c r="EW347" s="198"/>
      <c r="EX347" s="198"/>
      <c r="EY347" s="198"/>
      <c r="EZ347" s="198"/>
      <c r="FA347" s="198"/>
      <c r="FB347" s="198"/>
      <c r="FC347" s="198"/>
      <c r="FD347" s="198"/>
      <c r="FE347" s="198"/>
      <c r="FF347" s="198"/>
      <c r="FG347" s="198"/>
      <c r="FH347" s="198"/>
      <c r="FI347" s="198"/>
      <c r="FJ347" s="198"/>
      <c r="FK347" s="198"/>
      <c r="FL347" s="198"/>
      <c r="FM347" s="198"/>
      <c r="FN347" s="198"/>
      <c r="FO347" s="198"/>
      <c r="FP347" s="198"/>
      <c r="FQ347" s="198"/>
      <c r="FR347" s="198"/>
      <c r="FS347" s="198"/>
      <c r="FT347" s="198"/>
      <c r="FU347" s="198"/>
      <c r="FV347" s="198"/>
      <c r="FW347" s="198"/>
      <c r="FX347" s="198"/>
      <c r="FY347" s="198"/>
      <c r="FZ347" s="198"/>
      <c r="GA347" s="198"/>
      <c r="GB347" s="198"/>
      <c r="GC347" s="198"/>
      <c r="GD347" s="198"/>
      <c r="GE347" s="198"/>
      <c r="GF347" s="198"/>
      <c r="GG347" s="198"/>
      <c r="GH347" s="198"/>
      <c r="GI347" s="198"/>
      <c r="GJ347" s="198"/>
      <c r="GK347" s="198"/>
      <c r="GL347" s="198"/>
      <c r="GM347" s="198"/>
      <c r="GN347" s="198"/>
      <c r="GO347" s="198"/>
      <c r="GP347" s="198"/>
      <c r="GQ347" s="198"/>
      <c r="GR347" s="198"/>
      <c r="GS347" s="198"/>
      <c r="GT347" s="198"/>
      <c r="GU347" s="198"/>
      <c r="GV347" s="198"/>
      <c r="GW347" s="198"/>
      <c r="GX347" s="198"/>
      <c r="GY347" s="198"/>
      <c r="GZ347" s="198"/>
      <c r="HA347" s="198"/>
      <c r="HB347" s="198"/>
      <c r="HC347" s="198"/>
      <c r="HD347" s="198"/>
      <c r="HE347" s="198"/>
      <c r="HF347" s="198"/>
      <c r="HG347" s="198"/>
      <c r="HH347" s="198"/>
      <c r="HI347" s="198"/>
      <c r="HJ347" s="198"/>
      <c r="HK347" s="198"/>
      <c r="HL347" s="198"/>
      <c r="HM347" s="198"/>
      <c r="HN347" s="198"/>
    </row>
    <row r="348" s="197" customFormat="1" spans="1:222">
      <c r="A348" s="210"/>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c r="BN348" s="198"/>
      <c r="BO348" s="198"/>
      <c r="BP348" s="198"/>
      <c r="BQ348" s="198"/>
      <c r="BR348" s="198"/>
      <c r="BS348" s="198"/>
      <c r="BT348" s="198"/>
      <c r="BU348" s="198"/>
      <c r="BV348" s="198"/>
      <c r="BW348" s="198"/>
      <c r="BX348" s="198"/>
      <c r="BY348" s="198"/>
      <c r="BZ348" s="198"/>
      <c r="CA348" s="198"/>
      <c r="CB348" s="198"/>
      <c r="CC348" s="198"/>
      <c r="CD348" s="198"/>
      <c r="CE348" s="198"/>
      <c r="CF348" s="198"/>
      <c r="CG348" s="198"/>
      <c r="CH348" s="198"/>
      <c r="CI348" s="198"/>
      <c r="CJ348" s="198"/>
      <c r="CK348" s="198"/>
      <c r="CL348" s="198"/>
      <c r="CM348" s="198"/>
      <c r="CN348" s="198"/>
      <c r="CO348" s="198"/>
      <c r="CP348" s="198"/>
      <c r="CQ348" s="198"/>
      <c r="CR348" s="198"/>
      <c r="CS348" s="198"/>
      <c r="CT348" s="198"/>
      <c r="CU348" s="198"/>
      <c r="CV348" s="198"/>
      <c r="CW348" s="198"/>
      <c r="CX348" s="198"/>
      <c r="CY348" s="198"/>
      <c r="CZ348" s="198"/>
      <c r="DA348" s="198"/>
      <c r="DB348" s="198"/>
      <c r="DC348" s="198"/>
      <c r="DD348" s="198"/>
      <c r="DE348" s="198"/>
      <c r="DF348" s="198"/>
      <c r="DG348" s="198"/>
      <c r="DH348" s="198"/>
      <c r="DI348" s="198"/>
      <c r="DJ348" s="198"/>
      <c r="DK348" s="198"/>
      <c r="DL348" s="198"/>
      <c r="DM348" s="198"/>
      <c r="DN348" s="198"/>
      <c r="DO348" s="198"/>
      <c r="DP348" s="198"/>
      <c r="DQ348" s="198"/>
      <c r="DR348" s="198"/>
      <c r="DS348" s="198"/>
      <c r="DT348" s="198"/>
      <c r="DU348" s="198"/>
      <c r="DV348" s="198"/>
      <c r="DW348" s="198"/>
      <c r="DX348" s="198"/>
      <c r="DY348" s="198"/>
      <c r="DZ348" s="198"/>
      <c r="EA348" s="198"/>
      <c r="EB348" s="198"/>
      <c r="EC348" s="198"/>
      <c r="ED348" s="198"/>
      <c r="EE348" s="198"/>
      <c r="EF348" s="198"/>
      <c r="EG348" s="198"/>
      <c r="EH348" s="198"/>
      <c r="EI348" s="198"/>
      <c r="EJ348" s="198"/>
      <c r="EK348" s="198"/>
      <c r="EL348" s="198"/>
      <c r="EM348" s="198"/>
      <c r="EN348" s="198"/>
      <c r="EO348" s="198"/>
      <c r="EP348" s="198"/>
      <c r="EQ348" s="198"/>
      <c r="ER348" s="198"/>
      <c r="ES348" s="198"/>
      <c r="ET348" s="198"/>
      <c r="EU348" s="198"/>
      <c r="EV348" s="198"/>
      <c r="EW348" s="198"/>
      <c r="EX348" s="198"/>
      <c r="EY348" s="198"/>
      <c r="EZ348" s="198"/>
      <c r="FA348" s="198"/>
      <c r="FB348" s="198"/>
      <c r="FC348" s="198"/>
      <c r="FD348" s="198"/>
      <c r="FE348" s="198"/>
      <c r="FF348" s="198"/>
      <c r="FG348" s="198"/>
      <c r="FH348" s="198"/>
      <c r="FI348" s="198"/>
      <c r="FJ348" s="198"/>
      <c r="FK348" s="198"/>
      <c r="FL348" s="198"/>
      <c r="FM348" s="198"/>
      <c r="FN348" s="198"/>
      <c r="FO348" s="198"/>
      <c r="FP348" s="198"/>
      <c r="FQ348" s="198"/>
      <c r="FR348" s="198"/>
      <c r="FS348" s="198"/>
      <c r="FT348" s="198"/>
      <c r="FU348" s="198"/>
      <c r="FV348" s="198"/>
      <c r="FW348" s="198"/>
      <c r="FX348" s="198"/>
      <c r="FY348" s="198"/>
      <c r="FZ348" s="198"/>
      <c r="GA348" s="198"/>
      <c r="GB348" s="198"/>
      <c r="GC348" s="198"/>
      <c r="GD348" s="198"/>
      <c r="GE348" s="198"/>
      <c r="GF348" s="198"/>
      <c r="GG348" s="198"/>
      <c r="GH348" s="198"/>
      <c r="GI348" s="198"/>
      <c r="GJ348" s="198"/>
      <c r="GK348" s="198"/>
      <c r="GL348" s="198"/>
      <c r="GM348" s="198"/>
      <c r="GN348" s="198"/>
      <c r="GO348" s="198"/>
      <c r="GP348" s="198"/>
      <c r="GQ348" s="198"/>
      <c r="GR348" s="198"/>
      <c r="GS348" s="198"/>
      <c r="GT348" s="198"/>
      <c r="GU348" s="198"/>
      <c r="GV348" s="198"/>
      <c r="GW348" s="198"/>
      <c r="GX348" s="198"/>
      <c r="GY348" s="198"/>
      <c r="GZ348" s="198"/>
      <c r="HA348" s="198"/>
      <c r="HB348" s="198"/>
      <c r="HC348" s="198"/>
      <c r="HD348" s="198"/>
      <c r="HE348" s="198"/>
      <c r="HF348" s="198"/>
      <c r="HG348" s="198"/>
      <c r="HH348" s="198"/>
      <c r="HI348" s="198"/>
      <c r="HJ348" s="198"/>
      <c r="HK348" s="198"/>
      <c r="HL348" s="198"/>
      <c r="HM348" s="198"/>
      <c r="HN348" s="198"/>
    </row>
    <row r="349" s="197" customFormat="1" spans="1:222">
      <c r="A349" s="210"/>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c r="BN349" s="198"/>
      <c r="BO349" s="198"/>
      <c r="BP349" s="198"/>
      <c r="BQ349" s="198"/>
      <c r="BR349" s="198"/>
      <c r="BS349" s="198"/>
      <c r="BT349" s="198"/>
      <c r="BU349" s="198"/>
      <c r="BV349" s="198"/>
      <c r="BW349" s="198"/>
      <c r="BX349" s="198"/>
      <c r="BY349" s="198"/>
      <c r="BZ349" s="198"/>
      <c r="CA349" s="198"/>
      <c r="CB349" s="198"/>
      <c r="CC349" s="198"/>
      <c r="CD349" s="198"/>
      <c r="CE349" s="198"/>
      <c r="CF349" s="198"/>
      <c r="CG349" s="198"/>
      <c r="CH349" s="198"/>
      <c r="CI349" s="198"/>
      <c r="CJ349" s="198"/>
      <c r="CK349" s="198"/>
      <c r="CL349" s="198"/>
      <c r="CM349" s="198"/>
      <c r="CN349" s="198"/>
      <c r="CO349" s="198"/>
      <c r="CP349" s="198"/>
      <c r="CQ349" s="198"/>
      <c r="CR349" s="198"/>
      <c r="CS349" s="198"/>
      <c r="CT349" s="198"/>
      <c r="CU349" s="198"/>
      <c r="CV349" s="198"/>
      <c r="CW349" s="198"/>
      <c r="CX349" s="198"/>
      <c r="CY349" s="198"/>
      <c r="CZ349" s="198"/>
      <c r="DA349" s="198"/>
      <c r="DB349" s="198"/>
      <c r="DC349" s="198"/>
      <c r="DD349" s="198"/>
      <c r="DE349" s="198"/>
      <c r="DF349" s="198"/>
      <c r="DG349" s="198"/>
      <c r="DH349" s="198"/>
      <c r="DI349" s="198"/>
      <c r="DJ349" s="198"/>
      <c r="DK349" s="198"/>
      <c r="DL349" s="198"/>
      <c r="DM349" s="198"/>
      <c r="DN349" s="198"/>
      <c r="DO349" s="198"/>
      <c r="DP349" s="198"/>
      <c r="DQ349" s="198"/>
      <c r="DR349" s="198"/>
      <c r="DS349" s="198"/>
      <c r="DT349" s="198"/>
      <c r="DU349" s="198"/>
      <c r="DV349" s="198"/>
      <c r="DW349" s="198"/>
      <c r="DX349" s="198"/>
      <c r="DY349" s="198"/>
      <c r="DZ349" s="198"/>
      <c r="EA349" s="198"/>
      <c r="EB349" s="198"/>
      <c r="EC349" s="198"/>
      <c r="ED349" s="198"/>
      <c r="EE349" s="198"/>
      <c r="EF349" s="198"/>
      <c r="EG349" s="198"/>
      <c r="EH349" s="198"/>
      <c r="EI349" s="198"/>
      <c r="EJ349" s="198"/>
      <c r="EK349" s="198"/>
      <c r="EL349" s="198"/>
      <c r="EM349" s="198"/>
      <c r="EN349" s="198"/>
      <c r="EO349" s="198"/>
      <c r="EP349" s="198"/>
      <c r="EQ349" s="198"/>
      <c r="ER349" s="198"/>
      <c r="ES349" s="198"/>
      <c r="ET349" s="198"/>
      <c r="EU349" s="198"/>
      <c r="EV349" s="198"/>
      <c r="EW349" s="198"/>
      <c r="EX349" s="198"/>
      <c r="EY349" s="198"/>
      <c r="EZ349" s="198"/>
      <c r="FA349" s="198"/>
      <c r="FB349" s="198"/>
      <c r="FC349" s="198"/>
      <c r="FD349" s="198"/>
      <c r="FE349" s="198"/>
      <c r="FF349" s="198"/>
      <c r="FG349" s="198"/>
      <c r="FH349" s="198"/>
      <c r="FI349" s="198"/>
      <c r="FJ349" s="198"/>
      <c r="FK349" s="198"/>
      <c r="FL349" s="198"/>
      <c r="FM349" s="198"/>
      <c r="FN349" s="198"/>
      <c r="FO349" s="198"/>
      <c r="FP349" s="198"/>
      <c r="FQ349" s="198"/>
      <c r="FR349" s="198"/>
      <c r="FS349" s="198"/>
      <c r="FT349" s="198"/>
      <c r="FU349" s="198"/>
      <c r="FV349" s="198"/>
      <c r="FW349" s="198"/>
      <c r="FX349" s="198"/>
      <c r="FY349" s="198"/>
      <c r="FZ349" s="198"/>
      <c r="GA349" s="198"/>
      <c r="GB349" s="198"/>
      <c r="GC349" s="198"/>
      <c r="GD349" s="198"/>
      <c r="GE349" s="198"/>
      <c r="GF349" s="198"/>
      <c r="GG349" s="198"/>
      <c r="GH349" s="198"/>
      <c r="GI349" s="198"/>
      <c r="GJ349" s="198"/>
      <c r="GK349" s="198"/>
      <c r="GL349" s="198"/>
      <c r="GM349" s="198"/>
      <c r="GN349" s="198"/>
      <c r="GO349" s="198"/>
      <c r="GP349" s="198"/>
      <c r="GQ349" s="198"/>
      <c r="GR349" s="198"/>
      <c r="GS349" s="198"/>
      <c r="GT349" s="198"/>
      <c r="GU349" s="198"/>
      <c r="GV349" s="198"/>
      <c r="GW349" s="198"/>
      <c r="GX349" s="198"/>
      <c r="GY349" s="198"/>
      <c r="GZ349" s="198"/>
      <c r="HA349" s="198"/>
      <c r="HB349" s="198"/>
      <c r="HC349" s="198"/>
      <c r="HD349" s="198"/>
      <c r="HE349" s="198"/>
      <c r="HF349" s="198"/>
      <c r="HG349" s="198"/>
      <c r="HH349" s="198"/>
      <c r="HI349" s="198"/>
      <c r="HJ349" s="198"/>
      <c r="HK349" s="198"/>
      <c r="HL349" s="198"/>
      <c r="HM349" s="198"/>
      <c r="HN349" s="198"/>
    </row>
    <row r="350" s="197" customFormat="1" spans="1:222">
      <c r="A350" s="210"/>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198"/>
      <c r="BS350" s="198"/>
      <c r="BT350" s="198"/>
      <c r="BU350" s="198"/>
      <c r="BV350" s="198"/>
      <c r="BW350" s="198"/>
      <c r="BX350" s="198"/>
      <c r="BY350" s="198"/>
      <c r="BZ350" s="198"/>
      <c r="CA350" s="198"/>
      <c r="CB350" s="198"/>
      <c r="CC350" s="198"/>
      <c r="CD350" s="198"/>
      <c r="CE350" s="198"/>
      <c r="CF350" s="198"/>
      <c r="CG350" s="198"/>
      <c r="CH350" s="198"/>
      <c r="CI350" s="198"/>
      <c r="CJ350" s="198"/>
      <c r="CK350" s="198"/>
      <c r="CL350" s="198"/>
      <c r="CM350" s="198"/>
      <c r="CN350" s="198"/>
      <c r="CO350" s="198"/>
      <c r="CP350" s="198"/>
      <c r="CQ350" s="198"/>
      <c r="CR350" s="198"/>
      <c r="CS350" s="198"/>
      <c r="CT350" s="198"/>
      <c r="CU350" s="198"/>
      <c r="CV350" s="198"/>
      <c r="CW350" s="198"/>
      <c r="CX350" s="198"/>
      <c r="CY350" s="198"/>
      <c r="CZ350" s="198"/>
      <c r="DA350" s="198"/>
      <c r="DB350" s="198"/>
      <c r="DC350" s="198"/>
      <c r="DD350" s="198"/>
      <c r="DE350" s="198"/>
      <c r="DF350" s="198"/>
      <c r="DG350" s="198"/>
      <c r="DH350" s="198"/>
      <c r="DI350" s="198"/>
      <c r="DJ350" s="198"/>
      <c r="DK350" s="198"/>
      <c r="DL350" s="198"/>
      <c r="DM350" s="198"/>
      <c r="DN350" s="198"/>
      <c r="DO350" s="198"/>
      <c r="DP350" s="198"/>
      <c r="DQ350" s="198"/>
      <c r="DR350" s="198"/>
      <c r="DS350" s="198"/>
      <c r="DT350" s="198"/>
      <c r="DU350" s="198"/>
      <c r="DV350" s="198"/>
      <c r="DW350" s="198"/>
      <c r="DX350" s="198"/>
      <c r="DY350" s="198"/>
      <c r="DZ350" s="198"/>
      <c r="EA350" s="198"/>
      <c r="EB350" s="198"/>
      <c r="EC350" s="198"/>
      <c r="ED350" s="198"/>
      <c r="EE350" s="198"/>
      <c r="EF350" s="198"/>
      <c r="EG350" s="198"/>
      <c r="EH350" s="198"/>
      <c r="EI350" s="198"/>
      <c r="EJ350" s="198"/>
      <c r="EK350" s="198"/>
      <c r="EL350" s="198"/>
      <c r="EM350" s="198"/>
      <c r="EN350" s="198"/>
      <c r="EO350" s="198"/>
      <c r="EP350" s="198"/>
      <c r="EQ350" s="198"/>
      <c r="ER350" s="198"/>
      <c r="ES350" s="198"/>
      <c r="ET350" s="198"/>
      <c r="EU350" s="198"/>
      <c r="EV350" s="198"/>
      <c r="EW350" s="198"/>
      <c r="EX350" s="198"/>
      <c r="EY350" s="198"/>
      <c r="EZ350" s="198"/>
      <c r="FA350" s="198"/>
      <c r="FB350" s="198"/>
      <c r="FC350" s="198"/>
      <c r="FD350" s="198"/>
      <c r="FE350" s="198"/>
      <c r="FF350" s="198"/>
      <c r="FG350" s="198"/>
      <c r="FH350" s="198"/>
      <c r="FI350" s="198"/>
      <c r="FJ350" s="198"/>
      <c r="FK350" s="198"/>
      <c r="FL350" s="198"/>
      <c r="FM350" s="198"/>
      <c r="FN350" s="198"/>
      <c r="FO350" s="198"/>
      <c r="FP350" s="198"/>
      <c r="FQ350" s="198"/>
      <c r="FR350" s="198"/>
      <c r="FS350" s="198"/>
      <c r="FT350" s="198"/>
      <c r="FU350" s="198"/>
      <c r="FV350" s="198"/>
      <c r="FW350" s="198"/>
      <c r="FX350" s="198"/>
      <c r="FY350" s="198"/>
      <c r="FZ350" s="198"/>
      <c r="GA350" s="198"/>
      <c r="GB350" s="198"/>
      <c r="GC350" s="198"/>
      <c r="GD350" s="198"/>
      <c r="GE350" s="198"/>
      <c r="GF350" s="198"/>
      <c r="GG350" s="198"/>
      <c r="GH350" s="198"/>
      <c r="GI350" s="198"/>
      <c r="GJ350" s="198"/>
      <c r="GK350" s="198"/>
      <c r="GL350" s="198"/>
      <c r="GM350" s="198"/>
      <c r="GN350" s="198"/>
      <c r="GO350" s="198"/>
      <c r="GP350" s="198"/>
      <c r="GQ350" s="198"/>
      <c r="GR350" s="198"/>
      <c r="GS350" s="198"/>
      <c r="GT350" s="198"/>
      <c r="GU350" s="198"/>
      <c r="GV350" s="198"/>
      <c r="GW350" s="198"/>
      <c r="GX350" s="198"/>
      <c r="GY350" s="198"/>
      <c r="GZ350" s="198"/>
      <c r="HA350" s="198"/>
      <c r="HB350" s="198"/>
      <c r="HC350" s="198"/>
      <c r="HD350" s="198"/>
      <c r="HE350" s="198"/>
      <c r="HF350" s="198"/>
      <c r="HG350" s="198"/>
      <c r="HH350" s="198"/>
      <c r="HI350" s="198"/>
      <c r="HJ350" s="198"/>
      <c r="HK350" s="198"/>
      <c r="HL350" s="198"/>
      <c r="HM350" s="198"/>
      <c r="HN350" s="198"/>
    </row>
    <row r="351" s="197" customFormat="1" spans="1:222">
      <c r="A351" s="210"/>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8"/>
      <c r="BT351" s="198"/>
      <c r="BU351" s="198"/>
      <c r="BV351" s="198"/>
      <c r="BW351" s="198"/>
      <c r="BX351" s="198"/>
      <c r="BY351" s="198"/>
      <c r="BZ351" s="198"/>
      <c r="CA351" s="198"/>
      <c r="CB351" s="198"/>
      <c r="CC351" s="198"/>
      <c r="CD351" s="198"/>
      <c r="CE351" s="198"/>
      <c r="CF351" s="198"/>
      <c r="CG351" s="198"/>
      <c r="CH351" s="198"/>
      <c r="CI351" s="198"/>
      <c r="CJ351" s="198"/>
      <c r="CK351" s="198"/>
      <c r="CL351" s="198"/>
      <c r="CM351" s="198"/>
      <c r="CN351" s="198"/>
      <c r="CO351" s="198"/>
      <c r="CP351" s="198"/>
      <c r="CQ351" s="198"/>
      <c r="CR351" s="198"/>
      <c r="CS351" s="198"/>
      <c r="CT351" s="198"/>
      <c r="CU351" s="198"/>
      <c r="CV351" s="198"/>
      <c r="CW351" s="198"/>
      <c r="CX351" s="198"/>
      <c r="CY351" s="198"/>
      <c r="CZ351" s="198"/>
      <c r="DA351" s="198"/>
      <c r="DB351" s="198"/>
      <c r="DC351" s="198"/>
      <c r="DD351" s="198"/>
      <c r="DE351" s="198"/>
      <c r="DF351" s="198"/>
      <c r="DG351" s="198"/>
      <c r="DH351" s="198"/>
      <c r="DI351" s="198"/>
      <c r="DJ351" s="198"/>
      <c r="DK351" s="198"/>
      <c r="DL351" s="198"/>
      <c r="DM351" s="198"/>
      <c r="DN351" s="198"/>
      <c r="DO351" s="198"/>
      <c r="DP351" s="198"/>
      <c r="DQ351" s="198"/>
      <c r="DR351" s="198"/>
      <c r="DS351" s="198"/>
      <c r="DT351" s="198"/>
      <c r="DU351" s="198"/>
      <c r="DV351" s="198"/>
      <c r="DW351" s="198"/>
      <c r="DX351" s="198"/>
      <c r="DY351" s="198"/>
      <c r="DZ351" s="198"/>
      <c r="EA351" s="198"/>
      <c r="EB351" s="198"/>
      <c r="EC351" s="198"/>
      <c r="ED351" s="198"/>
      <c r="EE351" s="198"/>
      <c r="EF351" s="198"/>
      <c r="EG351" s="198"/>
      <c r="EH351" s="198"/>
      <c r="EI351" s="198"/>
      <c r="EJ351" s="198"/>
      <c r="EK351" s="198"/>
      <c r="EL351" s="198"/>
      <c r="EM351" s="198"/>
      <c r="EN351" s="198"/>
      <c r="EO351" s="198"/>
      <c r="EP351" s="198"/>
      <c r="EQ351" s="198"/>
      <c r="ER351" s="198"/>
      <c r="ES351" s="198"/>
      <c r="ET351" s="198"/>
      <c r="EU351" s="198"/>
      <c r="EV351" s="198"/>
      <c r="EW351" s="198"/>
      <c r="EX351" s="198"/>
      <c r="EY351" s="198"/>
      <c r="EZ351" s="198"/>
      <c r="FA351" s="198"/>
      <c r="FB351" s="198"/>
      <c r="FC351" s="198"/>
      <c r="FD351" s="198"/>
      <c r="FE351" s="198"/>
      <c r="FF351" s="198"/>
      <c r="FG351" s="198"/>
      <c r="FH351" s="198"/>
      <c r="FI351" s="198"/>
      <c r="FJ351" s="198"/>
      <c r="FK351" s="198"/>
      <c r="FL351" s="198"/>
      <c r="FM351" s="198"/>
      <c r="FN351" s="198"/>
      <c r="FO351" s="198"/>
      <c r="FP351" s="198"/>
      <c r="FQ351" s="198"/>
      <c r="FR351" s="198"/>
      <c r="FS351" s="198"/>
      <c r="FT351" s="198"/>
      <c r="FU351" s="198"/>
      <c r="FV351" s="198"/>
      <c r="FW351" s="198"/>
      <c r="FX351" s="198"/>
      <c r="FY351" s="198"/>
      <c r="FZ351" s="198"/>
      <c r="GA351" s="198"/>
      <c r="GB351" s="198"/>
      <c r="GC351" s="198"/>
      <c r="GD351" s="198"/>
      <c r="GE351" s="198"/>
      <c r="GF351" s="198"/>
      <c r="GG351" s="198"/>
      <c r="GH351" s="198"/>
      <c r="GI351" s="198"/>
      <c r="GJ351" s="198"/>
      <c r="GK351" s="198"/>
      <c r="GL351" s="198"/>
      <c r="GM351" s="198"/>
      <c r="GN351" s="198"/>
      <c r="GO351" s="198"/>
      <c r="GP351" s="198"/>
      <c r="GQ351" s="198"/>
      <c r="GR351" s="198"/>
      <c r="GS351" s="198"/>
      <c r="GT351" s="198"/>
      <c r="GU351" s="198"/>
      <c r="GV351" s="198"/>
      <c r="GW351" s="198"/>
      <c r="GX351" s="198"/>
      <c r="GY351" s="198"/>
      <c r="GZ351" s="198"/>
      <c r="HA351" s="198"/>
      <c r="HB351" s="198"/>
      <c r="HC351" s="198"/>
      <c r="HD351" s="198"/>
      <c r="HE351" s="198"/>
      <c r="HF351" s="198"/>
      <c r="HG351" s="198"/>
      <c r="HH351" s="198"/>
      <c r="HI351" s="198"/>
      <c r="HJ351" s="198"/>
      <c r="HK351" s="198"/>
      <c r="HL351" s="198"/>
      <c r="HM351" s="198"/>
      <c r="HN351" s="198"/>
    </row>
    <row r="352" s="197" customFormat="1" spans="1:222">
      <c r="A352" s="210"/>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c r="BM352" s="198"/>
      <c r="BN352" s="198"/>
      <c r="BO352" s="198"/>
      <c r="BP352" s="198"/>
      <c r="BQ352" s="198"/>
      <c r="BR352" s="198"/>
      <c r="BS352" s="198"/>
      <c r="BT352" s="198"/>
      <c r="BU352" s="198"/>
      <c r="BV352" s="198"/>
      <c r="BW352" s="198"/>
      <c r="BX352" s="198"/>
      <c r="BY352" s="198"/>
      <c r="BZ352" s="198"/>
      <c r="CA352" s="198"/>
      <c r="CB352" s="198"/>
      <c r="CC352" s="198"/>
      <c r="CD352" s="198"/>
      <c r="CE352" s="198"/>
      <c r="CF352" s="198"/>
      <c r="CG352" s="198"/>
      <c r="CH352" s="198"/>
      <c r="CI352" s="198"/>
      <c r="CJ352" s="198"/>
      <c r="CK352" s="198"/>
      <c r="CL352" s="198"/>
      <c r="CM352" s="198"/>
      <c r="CN352" s="198"/>
      <c r="CO352" s="198"/>
      <c r="CP352" s="198"/>
      <c r="CQ352" s="198"/>
      <c r="CR352" s="198"/>
      <c r="CS352" s="198"/>
      <c r="CT352" s="198"/>
      <c r="CU352" s="198"/>
      <c r="CV352" s="198"/>
      <c r="CW352" s="198"/>
      <c r="CX352" s="198"/>
      <c r="CY352" s="198"/>
      <c r="CZ352" s="198"/>
      <c r="DA352" s="198"/>
      <c r="DB352" s="198"/>
      <c r="DC352" s="198"/>
      <c r="DD352" s="198"/>
      <c r="DE352" s="198"/>
      <c r="DF352" s="198"/>
      <c r="DG352" s="198"/>
      <c r="DH352" s="198"/>
      <c r="DI352" s="198"/>
      <c r="DJ352" s="198"/>
      <c r="DK352" s="198"/>
      <c r="DL352" s="198"/>
      <c r="DM352" s="198"/>
      <c r="DN352" s="198"/>
      <c r="DO352" s="198"/>
      <c r="DP352" s="198"/>
      <c r="DQ352" s="198"/>
      <c r="DR352" s="198"/>
      <c r="DS352" s="198"/>
      <c r="DT352" s="198"/>
      <c r="DU352" s="198"/>
      <c r="DV352" s="198"/>
      <c r="DW352" s="198"/>
      <c r="DX352" s="198"/>
      <c r="DY352" s="198"/>
      <c r="DZ352" s="198"/>
      <c r="EA352" s="198"/>
      <c r="EB352" s="198"/>
      <c r="EC352" s="198"/>
      <c r="ED352" s="198"/>
      <c r="EE352" s="198"/>
      <c r="EF352" s="198"/>
      <c r="EG352" s="198"/>
      <c r="EH352" s="198"/>
      <c r="EI352" s="198"/>
      <c r="EJ352" s="198"/>
      <c r="EK352" s="198"/>
      <c r="EL352" s="198"/>
      <c r="EM352" s="198"/>
      <c r="EN352" s="198"/>
      <c r="EO352" s="198"/>
      <c r="EP352" s="198"/>
      <c r="EQ352" s="198"/>
      <c r="ER352" s="198"/>
      <c r="ES352" s="198"/>
      <c r="ET352" s="198"/>
      <c r="EU352" s="198"/>
      <c r="EV352" s="198"/>
      <c r="EW352" s="198"/>
      <c r="EX352" s="198"/>
      <c r="EY352" s="198"/>
      <c r="EZ352" s="198"/>
      <c r="FA352" s="198"/>
      <c r="FB352" s="198"/>
      <c r="FC352" s="198"/>
      <c r="FD352" s="198"/>
      <c r="FE352" s="198"/>
      <c r="FF352" s="198"/>
      <c r="FG352" s="198"/>
      <c r="FH352" s="198"/>
      <c r="FI352" s="198"/>
      <c r="FJ352" s="198"/>
      <c r="FK352" s="198"/>
      <c r="FL352" s="198"/>
      <c r="FM352" s="198"/>
      <c r="FN352" s="198"/>
      <c r="FO352" s="198"/>
      <c r="FP352" s="198"/>
      <c r="FQ352" s="198"/>
      <c r="FR352" s="198"/>
      <c r="FS352" s="198"/>
      <c r="FT352" s="198"/>
      <c r="FU352" s="198"/>
      <c r="FV352" s="198"/>
      <c r="FW352" s="198"/>
      <c r="FX352" s="198"/>
      <c r="FY352" s="198"/>
      <c r="FZ352" s="198"/>
      <c r="GA352" s="198"/>
      <c r="GB352" s="198"/>
      <c r="GC352" s="198"/>
      <c r="GD352" s="198"/>
      <c r="GE352" s="198"/>
      <c r="GF352" s="198"/>
      <c r="GG352" s="198"/>
      <c r="GH352" s="198"/>
      <c r="GI352" s="198"/>
      <c r="GJ352" s="198"/>
      <c r="GK352" s="198"/>
      <c r="GL352" s="198"/>
      <c r="GM352" s="198"/>
      <c r="GN352" s="198"/>
      <c r="GO352" s="198"/>
      <c r="GP352" s="198"/>
      <c r="GQ352" s="198"/>
      <c r="GR352" s="198"/>
      <c r="GS352" s="198"/>
      <c r="GT352" s="198"/>
      <c r="GU352" s="198"/>
      <c r="GV352" s="198"/>
      <c r="GW352" s="198"/>
      <c r="GX352" s="198"/>
      <c r="GY352" s="198"/>
      <c r="GZ352" s="198"/>
      <c r="HA352" s="198"/>
      <c r="HB352" s="198"/>
      <c r="HC352" s="198"/>
      <c r="HD352" s="198"/>
      <c r="HE352" s="198"/>
      <c r="HF352" s="198"/>
      <c r="HG352" s="198"/>
      <c r="HH352" s="198"/>
      <c r="HI352" s="198"/>
      <c r="HJ352" s="198"/>
      <c r="HK352" s="198"/>
      <c r="HL352" s="198"/>
      <c r="HM352" s="198"/>
      <c r="HN352" s="198"/>
    </row>
    <row r="353" s="197" customFormat="1" spans="1:222">
      <c r="A353" s="210"/>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c r="BN353" s="198"/>
      <c r="BO353" s="198"/>
      <c r="BP353" s="198"/>
      <c r="BQ353" s="198"/>
      <c r="BR353" s="198"/>
      <c r="BS353" s="198"/>
      <c r="BT353" s="198"/>
      <c r="BU353" s="198"/>
      <c r="BV353" s="198"/>
      <c r="BW353" s="198"/>
      <c r="BX353" s="198"/>
      <c r="BY353" s="198"/>
      <c r="BZ353" s="198"/>
      <c r="CA353" s="198"/>
      <c r="CB353" s="198"/>
      <c r="CC353" s="198"/>
      <c r="CD353" s="198"/>
      <c r="CE353" s="198"/>
      <c r="CF353" s="198"/>
      <c r="CG353" s="198"/>
      <c r="CH353" s="198"/>
      <c r="CI353" s="198"/>
      <c r="CJ353" s="198"/>
      <c r="CK353" s="198"/>
      <c r="CL353" s="198"/>
      <c r="CM353" s="198"/>
      <c r="CN353" s="198"/>
      <c r="CO353" s="198"/>
      <c r="CP353" s="198"/>
      <c r="CQ353" s="198"/>
      <c r="CR353" s="198"/>
      <c r="CS353" s="198"/>
      <c r="CT353" s="198"/>
      <c r="CU353" s="198"/>
      <c r="CV353" s="198"/>
      <c r="CW353" s="198"/>
      <c r="CX353" s="198"/>
      <c r="CY353" s="198"/>
      <c r="CZ353" s="198"/>
      <c r="DA353" s="198"/>
      <c r="DB353" s="198"/>
      <c r="DC353" s="198"/>
      <c r="DD353" s="198"/>
      <c r="DE353" s="198"/>
      <c r="DF353" s="198"/>
      <c r="DG353" s="198"/>
      <c r="DH353" s="198"/>
      <c r="DI353" s="198"/>
      <c r="DJ353" s="198"/>
      <c r="DK353" s="198"/>
      <c r="DL353" s="198"/>
      <c r="DM353" s="198"/>
      <c r="DN353" s="198"/>
      <c r="DO353" s="198"/>
      <c r="DP353" s="198"/>
      <c r="DQ353" s="198"/>
      <c r="DR353" s="198"/>
      <c r="DS353" s="198"/>
      <c r="DT353" s="198"/>
      <c r="DU353" s="198"/>
      <c r="DV353" s="198"/>
      <c r="DW353" s="198"/>
      <c r="DX353" s="198"/>
      <c r="DY353" s="198"/>
      <c r="DZ353" s="198"/>
      <c r="EA353" s="198"/>
      <c r="EB353" s="198"/>
      <c r="EC353" s="198"/>
      <c r="ED353" s="198"/>
      <c r="EE353" s="198"/>
      <c r="EF353" s="198"/>
      <c r="EG353" s="198"/>
      <c r="EH353" s="198"/>
      <c r="EI353" s="198"/>
      <c r="EJ353" s="198"/>
      <c r="EK353" s="198"/>
      <c r="EL353" s="198"/>
      <c r="EM353" s="198"/>
      <c r="EN353" s="198"/>
      <c r="EO353" s="198"/>
      <c r="EP353" s="198"/>
      <c r="EQ353" s="198"/>
      <c r="ER353" s="198"/>
      <c r="ES353" s="198"/>
      <c r="ET353" s="198"/>
      <c r="EU353" s="198"/>
      <c r="EV353" s="198"/>
      <c r="EW353" s="198"/>
      <c r="EX353" s="198"/>
      <c r="EY353" s="198"/>
      <c r="EZ353" s="198"/>
      <c r="FA353" s="198"/>
      <c r="FB353" s="198"/>
      <c r="FC353" s="198"/>
      <c r="FD353" s="198"/>
      <c r="FE353" s="198"/>
      <c r="FF353" s="198"/>
      <c r="FG353" s="198"/>
      <c r="FH353" s="198"/>
      <c r="FI353" s="198"/>
      <c r="FJ353" s="198"/>
      <c r="FK353" s="198"/>
      <c r="FL353" s="198"/>
      <c r="FM353" s="198"/>
      <c r="FN353" s="198"/>
      <c r="FO353" s="198"/>
      <c r="FP353" s="198"/>
      <c r="FQ353" s="198"/>
      <c r="FR353" s="198"/>
      <c r="FS353" s="198"/>
      <c r="FT353" s="198"/>
      <c r="FU353" s="198"/>
      <c r="FV353" s="198"/>
      <c r="FW353" s="198"/>
      <c r="FX353" s="198"/>
      <c r="FY353" s="198"/>
      <c r="FZ353" s="198"/>
      <c r="GA353" s="198"/>
      <c r="GB353" s="198"/>
      <c r="GC353" s="198"/>
      <c r="GD353" s="198"/>
      <c r="GE353" s="198"/>
      <c r="GF353" s="198"/>
      <c r="GG353" s="198"/>
      <c r="GH353" s="198"/>
      <c r="GI353" s="198"/>
      <c r="GJ353" s="198"/>
      <c r="GK353" s="198"/>
      <c r="GL353" s="198"/>
      <c r="GM353" s="198"/>
      <c r="GN353" s="198"/>
      <c r="GO353" s="198"/>
      <c r="GP353" s="198"/>
      <c r="GQ353" s="198"/>
      <c r="GR353" s="198"/>
      <c r="GS353" s="198"/>
      <c r="GT353" s="198"/>
      <c r="GU353" s="198"/>
      <c r="GV353" s="198"/>
      <c r="GW353" s="198"/>
      <c r="GX353" s="198"/>
      <c r="GY353" s="198"/>
      <c r="GZ353" s="198"/>
      <c r="HA353" s="198"/>
      <c r="HB353" s="198"/>
      <c r="HC353" s="198"/>
      <c r="HD353" s="198"/>
      <c r="HE353" s="198"/>
      <c r="HF353" s="198"/>
      <c r="HG353" s="198"/>
      <c r="HH353" s="198"/>
      <c r="HI353" s="198"/>
      <c r="HJ353" s="198"/>
      <c r="HK353" s="198"/>
      <c r="HL353" s="198"/>
      <c r="HM353" s="198"/>
      <c r="HN353" s="198"/>
    </row>
    <row r="354" s="197" customFormat="1" spans="1:222">
      <c r="A354" s="210"/>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c r="BN354" s="198"/>
      <c r="BO354" s="198"/>
      <c r="BP354" s="198"/>
      <c r="BQ354" s="198"/>
      <c r="BR354" s="198"/>
      <c r="BS354" s="198"/>
      <c r="BT354" s="198"/>
      <c r="BU354" s="198"/>
      <c r="BV354" s="198"/>
      <c r="BW354" s="198"/>
      <c r="BX354" s="198"/>
      <c r="BY354" s="198"/>
      <c r="BZ354" s="198"/>
      <c r="CA354" s="198"/>
      <c r="CB354" s="198"/>
      <c r="CC354" s="198"/>
      <c r="CD354" s="198"/>
      <c r="CE354" s="198"/>
      <c r="CF354" s="198"/>
      <c r="CG354" s="198"/>
      <c r="CH354" s="198"/>
      <c r="CI354" s="198"/>
      <c r="CJ354" s="198"/>
      <c r="CK354" s="198"/>
      <c r="CL354" s="198"/>
      <c r="CM354" s="198"/>
      <c r="CN354" s="198"/>
      <c r="CO354" s="198"/>
      <c r="CP354" s="198"/>
      <c r="CQ354" s="198"/>
      <c r="CR354" s="198"/>
      <c r="CS354" s="198"/>
      <c r="CT354" s="198"/>
      <c r="CU354" s="198"/>
      <c r="CV354" s="198"/>
      <c r="CW354" s="198"/>
      <c r="CX354" s="198"/>
      <c r="CY354" s="198"/>
      <c r="CZ354" s="198"/>
      <c r="DA354" s="198"/>
      <c r="DB354" s="198"/>
      <c r="DC354" s="198"/>
      <c r="DD354" s="198"/>
      <c r="DE354" s="198"/>
      <c r="DF354" s="198"/>
      <c r="DG354" s="198"/>
      <c r="DH354" s="198"/>
      <c r="DI354" s="198"/>
      <c r="DJ354" s="198"/>
      <c r="DK354" s="198"/>
      <c r="DL354" s="198"/>
      <c r="DM354" s="198"/>
      <c r="DN354" s="198"/>
      <c r="DO354" s="198"/>
      <c r="DP354" s="198"/>
      <c r="DQ354" s="198"/>
      <c r="DR354" s="198"/>
      <c r="DS354" s="198"/>
      <c r="DT354" s="198"/>
      <c r="DU354" s="198"/>
      <c r="DV354" s="198"/>
      <c r="DW354" s="198"/>
      <c r="DX354" s="198"/>
      <c r="DY354" s="198"/>
      <c r="DZ354" s="198"/>
      <c r="EA354" s="198"/>
      <c r="EB354" s="198"/>
      <c r="EC354" s="198"/>
      <c r="ED354" s="198"/>
      <c r="EE354" s="198"/>
      <c r="EF354" s="198"/>
      <c r="EG354" s="198"/>
      <c r="EH354" s="198"/>
      <c r="EI354" s="198"/>
      <c r="EJ354" s="198"/>
      <c r="EK354" s="198"/>
      <c r="EL354" s="198"/>
      <c r="EM354" s="198"/>
      <c r="EN354" s="198"/>
      <c r="EO354" s="198"/>
      <c r="EP354" s="198"/>
      <c r="EQ354" s="198"/>
      <c r="ER354" s="198"/>
      <c r="ES354" s="198"/>
      <c r="ET354" s="198"/>
      <c r="EU354" s="198"/>
      <c r="EV354" s="198"/>
      <c r="EW354" s="198"/>
      <c r="EX354" s="198"/>
      <c r="EY354" s="198"/>
      <c r="EZ354" s="198"/>
      <c r="FA354" s="198"/>
      <c r="FB354" s="198"/>
      <c r="FC354" s="198"/>
      <c r="FD354" s="198"/>
      <c r="FE354" s="198"/>
      <c r="FF354" s="198"/>
      <c r="FG354" s="198"/>
      <c r="FH354" s="198"/>
      <c r="FI354" s="198"/>
      <c r="FJ354" s="198"/>
      <c r="FK354" s="198"/>
      <c r="FL354" s="198"/>
      <c r="FM354" s="198"/>
      <c r="FN354" s="198"/>
      <c r="FO354" s="198"/>
      <c r="FP354" s="198"/>
      <c r="FQ354" s="198"/>
      <c r="FR354" s="198"/>
      <c r="FS354" s="198"/>
      <c r="FT354" s="198"/>
      <c r="FU354" s="198"/>
      <c r="FV354" s="198"/>
      <c r="FW354" s="198"/>
      <c r="FX354" s="198"/>
      <c r="FY354" s="198"/>
      <c r="FZ354" s="198"/>
      <c r="GA354" s="198"/>
      <c r="GB354" s="198"/>
      <c r="GC354" s="198"/>
      <c r="GD354" s="198"/>
      <c r="GE354" s="198"/>
      <c r="GF354" s="198"/>
      <c r="GG354" s="198"/>
      <c r="GH354" s="198"/>
      <c r="GI354" s="198"/>
      <c r="GJ354" s="198"/>
      <c r="GK354" s="198"/>
      <c r="GL354" s="198"/>
      <c r="GM354" s="198"/>
      <c r="GN354" s="198"/>
      <c r="GO354" s="198"/>
      <c r="GP354" s="198"/>
      <c r="GQ354" s="198"/>
      <c r="GR354" s="198"/>
      <c r="GS354" s="198"/>
      <c r="GT354" s="198"/>
      <c r="GU354" s="198"/>
      <c r="GV354" s="198"/>
      <c r="GW354" s="198"/>
      <c r="GX354" s="198"/>
      <c r="GY354" s="198"/>
      <c r="GZ354" s="198"/>
      <c r="HA354" s="198"/>
      <c r="HB354" s="198"/>
      <c r="HC354" s="198"/>
      <c r="HD354" s="198"/>
      <c r="HE354" s="198"/>
      <c r="HF354" s="198"/>
      <c r="HG354" s="198"/>
      <c r="HH354" s="198"/>
      <c r="HI354" s="198"/>
      <c r="HJ354" s="198"/>
      <c r="HK354" s="198"/>
      <c r="HL354" s="198"/>
      <c r="HM354" s="198"/>
      <c r="HN354" s="198"/>
    </row>
    <row r="355" s="197" customFormat="1" spans="1:222">
      <c r="A355" s="210"/>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c r="BN355" s="198"/>
      <c r="BO355" s="198"/>
      <c r="BP355" s="198"/>
      <c r="BQ355" s="198"/>
      <c r="BR355" s="198"/>
      <c r="BS355" s="198"/>
      <c r="BT355" s="198"/>
      <c r="BU355" s="198"/>
      <c r="BV355" s="198"/>
      <c r="BW355" s="198"/>
      <c r="BX355" s="198"/>
      <c r="BY355" s="198"/>
      <c r="BZ355" s="198"/>
      <c r="CA355" s="198"/>
      <c r="CB355" s="198"/>
      <c r="CC355" s="198"/>
      <c r="CD355" s="198"/>
      <c r="CE355" s="198"/>
      <c r="CF355" s="198"/>
      <c r="CG355" s="198"/>
      <c r="CH355" s="198"/>
      <c r="CI355" s="198"/>
      <c r="CJ355" s="198"/>
      <c r="CK355" s="198"/>
      <c r="CL355" s="198"/>
      <c r="CM355" s="198"/>
      <c r="CN355" s="198"/>
      <c r="CO355" s="198"/>
      <c r="CP355" s="198"/>
      <c r="CQ355" s="198"/>
      <c r="CR355" s="198"/>
      <c r="CS355" s="198"/>
      <c r="CT355" s="198"/>
      <c r="CU355" s="198"/>
      <c r="CV355" s="198"/>
      <c r="CW355" s="198"/>
      <c r="CX355" s="198"/>
      <c r="CY355" s="198"/>
      <c r="CZ355" s="198"/>
      <c r="DA355" s="198"/>
      <c r="DB355" s="198"/>
      <c r="DC355" s="198"/>
      <c r="DD355" s="198"/>
      <c r="DE355" s="198"/>
      <c r="DF355" s="198"/>
      <c r="DG355" s="198"/>
      <c r="DH355" s="198"/>
      <c r="DI355" s="198"/>
      <c r="DJ355" s="198"/>
      <c r="DK355" s="198"/>
      <c r="DL355" s="198"/>
      <c r="DM355" s="198"/>
      <c r="DN355" s="198"/>
      <c r="DO355" s="198"/>
      <c r="DP355" s="198"/>
      <c r="DQ355" s="198"/>
      <c r="DR355" s="198"/>
      <c r="DS355" s="198"/>
      <c r="DT355" s="198"/>
      <c r="DU355" s="198"/>
      <c r="DV355" s="198"/>
      <c r="DW355" s="198"/>
      <c r="DX355" s="198"/>
      <c r="DY355" s="198"/>
      <c r="DZ355" s="198"/>
      <c r="EA355" s="198"/>
      <c r="EB355" s="198"/>
      <c r="EC355" s="198"/>
      <c r="ED355" s="198"/>
      <c r="EE355" s="198"/>
      <c r="EF355" s="198"/>
      <c r="EG355" s="198"/>
      <c r="EH355" s="198"/>
      <c r="EI355" s="198"/>
      <c r="EJ355" s="198"/>
      <c r="EK355" s="198"/>
      <c r="EL355" s="198"/>
      <c r="EM355" s="198"/>
      <c r="EN355" s="198"/>
      <c r="EO355" s="198"/>
      <c r="EP355" s="198"/>
      <c r="EQ355" s="198"/>
      <c r="ER355" s="198"/>
      <c r="ES355" s="198"/>
      <c r="ET355" s="198"/>
      <c r="EU355" s="198"/>
      <c r="EV355" s="198"/>
      <c r="EW355" s="198"/>
      <c r="EX355" s="198"/>
      <c r="EY355" s="198"/>
      <c r="EZ355" s="198"/>
      <c r="FA355" s="198"/>
      <c r="FB355" s="198"/>
      <c r="FC355" s="198"/>
      <c r="FD355" s="198"/>
      <c r="FE355" s="198"/>
      <c r="FF355" s="198"/>
      <c r="FG355" s="198"/>
      <c r="FH355" s="198"/>
      <c r="FI355" s="198"/>
      <c r="FJ355" s="198"/>
      <c r="FK355" s="198"/>
      <c r="FL355" s="198"/>
      <c r="FM355" s="198"/>
      <c r="FN355" s="198"/>
      <c r="FO355" s="198"/>
      <c r="FP355" s="198"/>
      <c r="FQ355" s="198"/>
      <c r="FR355" s="198"/>
      <c r="FS355" s="198"/>
      <c r="FT355" s="198"/>
      <c r="FU355" s="198"/>
      <c r="FV355" s="198"/>
      <c r="FW355" s="198"/>
      <c r="FX355" s="198"/>
      <c r="FY355" s="198"/>
      <c r="FZ355" s="198"/>
      <c r="GA355" s="198"/>
      <c r="GB355" s="198"/>
      <c r="GC355" s="198"/>
      <c r="GD355" s="198"/>
      <c r="GE355" s="198"/>
      <c r="GF355" s="198"/>
      <c r="GG355" s="198"/>
      <c r="GH355" s="198"/>
      <c r="GI355" s="198"/>
      <c r="GJ355" s="198"/>
      <c r="GK355" s="198"/>
      <c r="GL355" s="198"/>
      <c r="GM355" s="198"/>
      <c r="GN355" s="198"/>
      <c r="GO355" s="198"/>
      <c r="GP355" s="198"/>
      <c r="GQ355" s="198"/>
      <c r="GR355" s="198"/>
      <c r="GS355" s="198"/>
      <c r="GT355" s="198"/>
      <c r="GU355" s="198"/>
      <c r="GV355" s="198"/>
      <c r="GW355" s="198"/>
      <c r="GX355" s="198"/>
      <c r="GY355" s="198"/>
      <c r="GZ355" s="198"/>
      <c r="HA355" s="198"/>
      <c r="HB355" s="198"/>
      <c r="HC355" s="198"/>
      <c r="HD355" s="198"/>
      <c r="HE355" s="198"/>
      <c r="HF355" s="198"/>
      <c r="HG355" s="198"/>
      <c r="HH355" s="198"/>
      <c r="HI355" s="198"/>
      <c r="HJ355" s="198"/>
      <c r="HK355" s="198"/>
      <c r="HL355" s="198"/>
      <c r="HM355" s="198"/>
      <c r="HN355" s="198"/>
    </row>
    <row r="356" s="197" customFormat="1" spans="1:222">
      <c r="A356" s="210"/>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198"/>
      <c r="CF356" s="198"/>
      <c r="CG356" s="198"/>
      <c r="CH356" s="198"/>
      <c r="CI356" s="198"/>
      <c r="CJ356" s="198"/>
      <c r="CK356" s="198"/>
      <c r="CL356" s="198"/>
      <c r="CM356" s="198"/>
      <c r="CN356" s="198"/>
      <c r="CO356" s="198"/>
      <c r="CP356" s="198"/>
      <c r="CQ356" s="198"/>
      <c r="CR356" s="198"/>
      <c r="CS356" s="198"/>
      <c r="CT356" s="198"/>
      <c r="CU356" s="198"/>
      <c r="CV356" s="198"/>
      <c r="CW356" s="198"/>
      <c r="CX356" s="198"/>
      <c r="CY356" s="198"/>
      <c r="CZ356" s="198"/>
      <c r="DA356" s="198"/>
      <c r="DB356" s="198"/>
      <c r="DC356" s="198"/>
      <c r="DD356" s="198"/>
      <c r="DE356" s="198"/>
      <c r="DF356" s="198"/>
      <c r="DG356" s="198"/>
      <c r="DH356" s="198"/>
      <c r="DI356" s="198"/>
      <c r="DJ356" s="198"/>
      <c r="DK356" s="198"/>
      <c r="DL356" s="198"/>
      <c r="DM356" s="198"/>
      <c r="DN356" s="198"/>
      <c r="DO356" s="198"/>
      <c r="DP356" s="198"/>
      <c r="DQ356" s="198"/>
      <c r="DR356" s="198"/>
      <c r="DS356" s="198"/>
      <c r="DT356" s="198"/>
      <c r="DU356" s="198"/>
      <c r="DV356" s="198"/>
      <c r="DW356" s="198"/>
      <c r="DX356" s="198"/>
      <c r="DY356" s="198"/>
      <c r="DZ356" s="198"/>
      <c r="EA356" s="198"/>
      <c r="EB356" s="198"/>
      <c r="EC356" s="198"/>
      <c r="ED356" s="198"/>
      <c r="EE356" s="198"/>
      <c r="EF356" s="198"/>
      <c r="EG356" s="198"/>
      <c r="EH356" s="198"/>
      <c r="EI356" s="198"/>
      <c r="EJ356" s="198"/>
      <c r="EK356" s="198"/>
      <c r="EL356" s="198"/>
      <c r="EM356" s="198"/>
      <c r="EN356" s="198"/>
      <c r="EO356" s="198"/>
      <c r="EP356" s="198"/>
      <c r="EQ356" s="198"/>
      <c r="ER356" s="198"/>
      <c r="ES356" s="198"/>
      <c r="ET356" s="198"/>
      <c r="EU356" s="198"/>
      <c r="EV356" s="198"/>
      <c r="EW356" s="198"/>
      <c r="EX356" s="198"/>
      <c r="EY356" s="198"/>
      <c r="EZ356" s="198"/>
      <c r="FA356" s="198"/>
      <c r="FB356" s="198"/>
      <c r="FC356" s="198"/>
      <c r="FD356" s="198"/>
      <c r="FE356" s="198"/>
      <c r="FF356" s="198"/>
      <c r="FG356" s="198"/>
      <c r="FH356" s="198"/>
      <c r="FI356" s="198"/>
      <c r="FJ356" s="198"/>
      <c r="FK356" s="198"/>
      <c r="FL356" s="198"/>
      <c r="FM356" s="198"/>
      <c r="FN356" s="198"/>
      <c r="FO356" s="198"/>
      <c r="FP356" s="198"/>
      <c r="FQ356" s="198"/>
      <c r="FR356" s="198"/>
      <c r="FS356" s="198"/>
      <c r="FT356" s="198"/>
      <c r="FU356" s="198"/>
      <c r="FV356" s="198"/>
      <c r="FW356" s="198"/>
      <c r="FX356" s="198"/>
      <c r="FY356" s="198"/>
      <c r="FZ356" s="198"/>
      <c r="GA356" s="198"/>
      <c r="GB356" s="198"/>
      <c r="GC356" s="198"/>
      <c r="GD356" s="198"/>
      <c r="GE356" s="198"/>
      <c r="GF356" s="198"/>
      <c r="GG356" s="198"/>
      <c r="GH356" s="198"/>
      <c r="GI356" s="198"/>
      <c r="GJ356" s="198"/>
      <c r="GK356" s="198"/>
      <c r="GL356" s="198"/>
      <c r="GM356" s="198"/>
      <c r="GN356" s="198"/>
      <c r="GO356" s="198"/>
      <c r="GP356" s="198"/>
      <c r="GQ356" s="198"/>
      <c r="GR356" s="198"/>
      <c r="GS356" s="198"/>
      <c r="GT356" s="198"/>
      <c r="GU356" s="198"/>
      <c r="GV356" s="198"/>
      <c r="GW356" s="198"/>
      <c r="GX356" s="198"/>
      <c r="GY356" s="198"/>
      <c r="GZ356" s="198"/>
      <c r="HA356" s="198"/>
      <c r="HB356" s="198"/>
      <c r="HC356" s="198"/>
      <c r="HD356" s="198"/>
      <c r="HE356" s="198"/>
      <c r="HF356" s="198"/>
      <c r="HG356" s="198"/>
      <c r="HH356" s="198"/>
      <c r="HI356" s="198"/>
      <c r="HJ356" s="198"/>
      <c r="HK356" s="198"/>
      <c r="HL356" s="198"/>
      <c r="HM356" s="198"/>
      <c r="HN356" s="198"/>
    </row>
    <row r="357" s="197" customFormat="1" spans="1:222">
      <c r="A357" s="210"/>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c r="BN357" s="198"/>
      <c r="BO357" s="198"/>
      <c r="BP357" s="198"/>
      <c r="BQ357" s="198"/>
      <c r="BR357" s="198"/>
      <c r="BS357" s="198"/>
      <c r="BT357" s="198"/>
      <c r="BU357" s="198"/>
      <c r="BV357" s="198"/>
      <c r="BW357" s="198"/>
      <c r="BX357" s="198"/>
      <c r="BY357" s="198"/>
      <c r="BZ357" s="198"/>
      <c r="CA357" s="198"/>
      <c r="CB357" s="198"/>
      <c r="CC357" s="198"/>
      <c r="CD357" s="198"/>
      <c r="CE357" s="198"/>
      <c r="CF357" s="198"/>
      <c r="CG357" s="198"/>
      <c r="CH357" s="198"/>
      <c r="CI357" s="198"/>
      <c r="CJ357" s="198"/>
      <c r="CK357" s="198"/>
      <c r="CL357" s="198"/>
      <c r="CM357" s="198"/>
      <c r="CN357" s="198"/>
      <c r="CO357" s="198"/>
      <c r="CP357" s="198"/>
      <c r="CQ357" s="198"/>
      <c r="CR357" s="198"/>
      <c r="CS357" s="198"/>
      <c r="CT357" s="198"/>
      <c r="CU357" s="198"/>
      <c r="CV357" s="198"/>
      <c r="CW357" s="198"/>
      <c r="CX357" s="198"/>
      <c r="CY357" s="198"/>
      <c r="CZ357" s="198"/>
      <c r="DA357" s="198"/>
      <c r="DB357" s="198"/>
      <c r="DC357" s="198"/>
      <c r="DD357" s="198"/>
      <c r="DE357" s="198"/>
      <c r="DF357" s="198"/>
      <c r="DG357" s="198"/>
      <c r="DH357" s="198"/>
      <c r="DI357" s="198"/>
      <c r="DJ357" s="198"/>
      <c r="DK357" s="198"/>
      <c r="DL357" s="198"/>
      <c r="DM357" s="198"/>
      <c r="DN357" s="198"/>
      <c r="DO357" s="198"/>
      <c r="DP357" s="198"/>
      <c r="DQ357" s="198"/>
      <c r="DR357" s="198"/>
      <c r="DS357" s="198"/>
      <c r="DT357" s="198"/>
      <c r="DU357" s="198"/>
      <c r="DV357" s="198"/>
      <c r="DW357" s="198"/>
      <c r="DX357" s="198"/>
      <c r="DY357" s="198"/>
      <c r="DZ357" s="198"/>
      <c r="EA357" s="198"/>
      <c r="EB357" s="198"/>
      <c r="EC357" s="198"/>
      <c r="ED357" s="198"/>
      <c r="EE357" s="198"/>
      <c r="EF357" s="198"/>
      <c r="EG357" s="198"/>
      <c r="EH357" s="198"/>
      <c r="EI357" s="198"/>
      <c r="EJ357" s="198"/>
      <c r="EK357" s="198"/>
      <c r="EL357" s="198"/>
      <c r="EM357" s="198"/>
      <c r="EN357" s="198"/>
      <c r="EO357" s="198"/>
      <c r="EP357" s="198"/>
      <c r="EQ357" s="198"/>
      <c r="ER357" s="198"/>
      <c r="ES357" s="198"/>
      <c r="ET357" s="198"/>
      <c r="EU357" s="198"/>
      <c r="EV357" s="198"/>
      <c r="EW357" s="198"/>
      <c r="EX357" s="198"/>
      <c r="EY357" s="198"/>
      <c r="EZ357" s="198"/>
      <c r="FA357" s="198"/>
      <c r="FB357" s="198"/>
      <c r="FC357" s="198"/>
      <c r="FD357" s="198"/>
      <c r="FE357" s="198"/>
      <c r="FF357" s="198"/>
      <c r="FG357" s="198"/>
      <c r="FH357" s="198"/>
      <c r="FI357" s="198"/>
      <c r="FJ357" s="198"/>
      <c r="FK357" s="198"/>
      <c r="FL357" s="198"/>
      <c r="FM357" s="198"/>
      <c r="FN357" s="198"/>
      <c r="FO357" s="198"/>
      <c r="FP357" s="198"/>
      <c r="FQ357" s="198"/>
      <c r="FR357" s="198"/>
      <c r="FS357" s="198"/>
      <c r="FT357" s="198"/>
      <c r="FU357" s="198"/>
      <c r="FV357" s="198"/>
      <c r="FW357" s="198"/>
      <c r="FX357" s="198"/>
      <c r="FY357" s="198"/>
      <c r="FZ357" s="198"/>
      <c r="GA357" s="198"/>
      <c r="GB357" s="198"/>
      <c r="GC357" s="198"/>
      <c r="GD357" s="198"/>
      <c r="GE357" s="198"/>
      <c r="GF357" s="198"/>
      <c r="GG357" s="198"/>
      <c r="GH357" s="198"/>
      <c r="GI357" s="198"/>
      <c r="GJ357" s="198"/>
      <c r="GK357" s="198"/>
      <c r="GL357" s="198"/>
      <c r="GM357" s="198"/>
      <c r="GN357" s="198"/>
      <c r="GO357" s="198"/>
      <c r="GP357" s="198"/>
      <c r="GQ357" s="198"/>
      <c r="GR357" s="198"/>
      <c r="GS357" s="198"/>
      <c r="GT357" s="198"/>
      <c r="GU357" s="198"/>
      <c r="GV357" s="198"/>
      <c r="GW357" s="198"/>
      <c r="GX357" s="198"/>
      <c r="GY357" s="198"/>
      <c r="GZ357" s="198"/>
      <c r="HA357" s="198"/>
      <c r="HB357" s="198"/>
      <c r="HC357" s="198"/>
      <c r="HD357" s="198"/>
      <c r="HE357" s="198"/>
      <c r="HF357" s="198"/>
      <c r="HG357" s="198"/>
      <c r="HH357" s="198"/>
      <c r="HI357" s="198"/>
      <c r="HJ357" s="198"/>
      <c r="HK357" s="198"/>
      <c r="HL357" s="198"/>
      <c r="HM357" s="198"/>
      <c r="HN357" s="198"/>
    </row>
    <row r="358" s="197" customFormat="1" spans="1:222">
      <c r="A358" s="210"/>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c r="BM358" s="198"/>
      <c r="BN358" s="198"/>
      <c r="BO358" s="198"/>
      <c r="BP358" s="198"/>
      <c r="BQ358" s="198"/>
      <c r="BR358" s="198"/>
      <c r="BS358" s="198"/>
      <c r="BT358" s="198"/>
      <c r="BU358" s="198"/>
      <c r="BV358" s="198"/>
      <c r="BW358" s="198"/>
      <c r="BX358" s="198"/>
      <c r="BY358" s="198"/>
      <c r="BZ358" s="198"/>
      <c r="CA358" s="198"/>
      <c r="CB358" s="198"/>
      <c r="CC358" s="198"/>
      <c r="CD358" s="198"/>
      <c r="CE358" s="198"/>
      <c r="CF358" s="198"/>
      <c r="CG358" s="198"/>
      <c r="CH358" s="198"/>
      <c r="CI358" s="198"/>
      <c r="CJ358" s="198"/>
      <c r="CK358" s="198"/>
      <c r="CL358" s="198"/>
      <c r="CM358" s="198"/>
      <c r="CN358" s="198"/>
      <c r="CO358" s="198"/>
      <c r="CP358" s="198"/>
      <c r="CQ358" s="198"/>
      <c r="CR358" s="198"/>
      <c r="CS358" s="198"/>
      <c r="CT358" s="198"/>
      <c r="CU358" s="198"/>
      <c r="CV358" s="198"/>
      <c r="CW358" s="198"/>
      <c r="CX358" s="198"/>
      <c r="CY358" s="198"/>
      <c r="CZ358" s="198"/>
      <c r="DA358" s="198"/>
      <c r="DB358" s="198"/>
      <c r="DC358" s="198"/>
      <c r="DD358" s="198"/>
      <c r="DE358" s="198"/>
      <c r="DF358" s="198"/>
      <c r="DG358" s="198"/>
      <c r="DH358" s="198"/>
      <c r="DI358" s="198"/>
      <c r="DJ358" s="198"/>
      <c r="DK358" s="198"/>
      <c r="DL358" s="198"/>
      <c r="DM358" s="198"/>
      <c r="DN358" s="198"/>
      <c r="DO358" s="198"/>
      <c r="DP358" s="198"/>
      <c r="DQ358" s="198"/>
      <c r="DR358" s="198"/>
      <c r="DS358" s="198"/>
      <c r="DT358" s="198"/>
      <c r="DU358" s="198"/>
      <c r="DV358" s="198"/>
      <c r="DW358" s="198"/>
      <c r="DX358" s="198"/>
      <c r="DY358" s="198"/>
      <c r="DZ358" s="198"/>
      <c r="EA358" s="198"/>
      <c r="EB358" s="198"/>
      <c r="EC358" s="198"/>
      <c r="ED358" s="198"/>
      <c r="EE358" s="198"/>
      <c r="EF358" s="198"/>
      <c r="EG358" s="198"/>
      <c r="EH358" s="198"/>
      <c r="EI358" s="198"/>
      <c r="EJ358" s="198"/>
      <c r="EK358" s="198"/>
      <c r="EL358" s="198"/>
      <c r="EM358" s="198"/>
      <c r="EN358" s="198"/>
      <c r="EO358" s="198"/>
      <c r="EP358" s="198"/>
      <c r="EQ358" s="198"/>
      <c r="ER358" s="198"/>
      <c r="ES358" s="198"/>
      <c r="ET358" s="198"/>
      <c r="EU358" s="198"/>
      <c r="EV358" s="198"/>
      <c r="EW358" s="198"/>
      <c r="EX358" s="198"/>
      <c r="EY358" s="198"/>
      <c r="EZ358" s="198"/>
      <c r="FA358" s="198"/>
      <c r="FB358" s="198"/>
      <c r="FC358" s="198"/>
      <c r="FD358" s="198"/>
      <c r="FE358" s="198"/>
      <c r="FF358" s="198"/>
      <c r="FG358" s="198"/>
      <c r="FH358" s="198"/>
      <c r="FI358" s="198"/>
      <c r="FJ358" s="198"/>
      <c r="FK358" s="198"/>
      <c r="FL358" s="198"/>
      <c r="FM358" s="198"/>
      <c r="FN358" s="198"/>
      <c r="FO358" s="198"/>
      <c r="FP358" s="198"/>
      <c r="FQ358" s="198"/>
      <c r="FR358" s="198"/>
      <c r="FS358" s="198"/>
      <c r="FT358" s="198"/>
      <c r="FU358" s="198"/>
      <c r="FV358" s="198"/>
      <c r="FW358" s="198"/>
      <c r="FX358" s="198"/>
      <c r="FY358" s="198"/>
      <c r="FZ358" s="198"/>
      <c r="GA358" s="198"/>
      <c r="GB358" s="198"/>
      <c r="GC358" s="198"/>
      <c r="GD358" s="198"/>
      <c r="GE358" s="198"/>
      <c r="GF358" s="198"/>
      <c r="GG358" s="198"/>
      <c r="GH358" s="198"/>
      <c r="GI358" s="198"/>
      <c r="GJ358" s="198"/>
      <c r="GK358" s="198"/>
      <c r="GL358" s="198"/>
      <c r="GM358" s="198"/>
      <c r="GN358" s="198"/>
      <c r="GO358" s="198"/>
      <c r="GP358" s="198"/>
      <c r="GQ358" s="198"/>
      <c r="GR358" s="198"/>
      <c r="GS358" s="198"/>
      <c r="GT358" s="198"/>
      <c r="GU358" s="198"/>
      <c r="GV358" s="198"/>
      <c r="GW358" s="198"/>
      <c r="GX358" s="198"/>
      <c r="GY358" s="198"/>
      <c r="GZ358" s="198"/>
      <c r="HA358" s="198"/>
      <c r="HB358" s="198"/>
      <c r="HC358" s="198"/>
      <c r="HD358" s="198"/>
      <c r="HE358" s="198"/>
      <c r="HF358" s="198"/>
      <c r="HG358" s="198"/>
      <c r="HH358" s="198"/>
      <c r="HI358" s="198"/>
      <c r="HJ358" s="198"/>
      <c r="HK358" s="198"/>
      <c r="HL358" s="198"/>
      <c r="HM358" s="198"/>
      <c r="HN358" s="198"/>
    </row>
    <row r="359" s="197" customFormat="1" spans="1:222">
      <c r="A359" s="210"/>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c r="BM359" s="198"/>
      <c r="BN359" s="198"/>
      <c r="BO359" s="198"/>
      <c r="BP359" s="198"/>
      <c r="BQ359" s="198"/>
      <c r="BR359" s="198"/>
      <c r="BS359" s="198"/>
      <c r="BT359" s="198"/>
      <c r="BU359" s="198"/>
      <c r="BV359" s="198"/>
      <c r="BW359" s="198"/>
      <c r="BX359" s="198"/>
      <c r="BY359" s="198"/>
      <c r="BZ359" s="198"/>
      <c r="CA359" s="198"/>
      <c r="CB359" s="198"/>
      <c r="CC359" s="198"/>
      <c r="CD359" s="198"/>
      <c r="CE359" s="198"/>
      <c r="CF359" s="198"/>
      <c r="CG359" s="198"/>
      <c r="CH359" s="198"/>
      <c r="CI359" s="198"/>
      <c r="CJ359" s="198"/>
      <c r="CK359" s="198"/>
      <c r="CL359" s="198"/>
      <c r="CM359" s="198"/>
      <c r="CN359" s="198"/>
      <c r="CO359" s="198"/>
      <c r="CP359" s="198"/>
      <c r="CQ359" s="198"/>
      <c r="CR359" s="198"/>
      <c r="CS359" s="198"/>
      <c r="CT359" s="198"/>
      <c r="CU359" s="198"/>
      <c r="CV359" s="198"/>
      <c r="CW359" s="198"/>
      <c r="CX359" s="198"/>
      <c r="CY359" s="198"/>
      <c r="CZ359" s="198"/>
      <c r="DA359" s="198"/>
      <c r="DB359" s="198"/>
      <c r="DC359" s="198"/>
      <c r="DD359" s="198"/>
      <c r="DE359" s="198"/>
      <c r="DF359" s="198"/>
      <c r="DG359" s="198"/>
      <c r="DH359" s="198"/>
      <c r="DI359" s="198"/>
      <c r="DJ359" s="198"/>
      <c r="DK359" s="198"/>
      <c r="DL359" s="198"/>
      <c r="DM359" s="198"/>
      <c r="DN359" s="198"/>
      <c r="DO359" s="198"/>
      <c r="DP359" s="198"/>
      <c r="DQ359" s="198"/>
      <c r="DR359" s="198"/>
      <c r="DS359" s="198"/>
      <c r="DT359" s="198"/>
      <c r="DU359" s="198"/>
      <c r="DV359" s="198"/>
      <c r="DW359" s="198"/>
      <c r="DX359" s="198"/>
      <c r="DY359" s="198"/>
      <c r="DZ359" s="198"/>
      <c r="EA359" s="198"/>
      <c r="EB359" s="198"/>
      <c r="EC359" s="198"/>
      <c r="ED359" s="198"/>
      <c r="EE359" s="198"/>
      <c r="EF359" s="198"/>
      <c r="EG359" s="198"/>
      <c r="EH359" s="198"/>
      <c r="EI359" s="198"/>
      <c r="EJ359" s="198"/>
      <c r="EK359" s="198"/>
      <c r="EL359" s="198"/>
      <c r="EM359" s="198"/>
      <c r="EN359" s="198"/>
      <c r="EO359" s="198"/>
      <c r="EP359" s="198"/>
      <c r="EQ359" s="198"/>
      <c r="ER359" s="198"/>
      <c r="ES359" s="198"/>
      <c r="ET359" s="198"/>
      <c r="EU359" s="198"/>
      <c r="EV359" s="198"/>
      <c r="EW359" s="198"/>
      <c r="EX359" s="198"/>
      <c r="EY359" s="198"/>
      <c r="EZ359" s="198"/>
      <c r="FA359" s="198"/>
      <c r="FB359" s="198"/>
      <c r="FC359" s="198"/>
      <c r="FD359" s="198"/>
      <c r="FE359" s="198"/>
      <c r="FF359" s="198"/>
      <c r="FG359" s="198"/>
      <c r="FH359" s="198"/>
      <c r="FI359" s="198"/>
      <c r="FJ359" s="198"/>
      <c r="FK359" s="198"/>
      <c r="FL359" s="198"/>
      <c r="FM359" s="198"/>
      <c r="FN359" s="198"/>
      <c r="FO359" s="198"/>
      <c r="FP359" s="198"/>
      <c r="FQ359" s="198"/>
      <c r="FR359" s="198"/>
      <c r="FS359" s="198"/>
      <c r="FT359" s="198"/>
      <c r="FU359" s="198"/>
      <c r="FV359" s="198"/>
      <c r="FW359" s="198"/>
      <c r="FX359" s="198"/>
      <c r="FY359" s="198"/>
      <c r="FZ359" s="198"/>
      <c r="GA359" s="198"/>
      <c r="GB359" s="198"/>
      <c r="GC359" s="198"/>
      <c r="GD359" s="198"/>
      <c r="GE359" s="198"/>
      <c r="GF359" s="198"/>
      <c r="GG359" s="198"/>
      <c r="GH359" s="198"/>
      <c r="GI359" s="198"/>
      <c r="GJ359" s="198"/>
      <c r="GK359" s="198"/>
      <c r="GL359" s="198"/>
      <c r="GM359" s="198"/>
      <c r="GN359" s="198"/>
      <c r="GO359" s="198"/>
      <c r="GP359" s="198"/>
      <c r="GQ359" s="198"/>
      <c r="GR359" s="198"/>
      <c r="GS359" s="198"/>
      <c r="GT359" s="198"/>
      <c r="GU359" s="198"/>
      <c r="GV359" s="198"/>
      <c r="GW359" s="198"/>
      <c r="GX359" s="198"/>
      <c r="GY359" s="198"/>
      <c r="GZ359" s="198"/>
      <c r="HA359" s="198"/>
      <c r="HB359" s="198"/>
      <c r="HC359" s="198"/>
      <c r="HD359" s="198"/>
      <c r="HE359" s="198"/>
      <c r="HF359" s="198"/>
      <c r="HG359" s="198"/>
      <c r="HH359" s="198"/>
      <c r="HI359" s="198"/>
      <c r="HJ359" s="198"/>
      <c r="HK359" s="198"/>
      <c r="HL359" s="198"/>
      <c r="HM359" s="198"/>
      <c r="HN359" s="198"/>
    </row>
    <row r="360" s="197" customFormat="1" spans="1:222">
      <c r="A360" s="210"/>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c r="BM360" s="198"/>
      <c r="BN360" s="198"/>
      <c r="BO360" s="198"/>
      <c r="BP360" s="198"/>
      <c r="BQ360" s="198"/>
      <c r="BR360" s="198"/>
      <c r="BS360" s="198"/>
      <c r="BT360" s="198"/>
      <c r="BU360" s="198"/>
      <c r="BV360" s="198"/>
      <c r="BW360" s="198"/>
      <c r="BX360" s="198"/>
      <c r="BY360" s="198"/>
      <c r="BZ360" s="198"/>
      <c r="CA360" s="198"/>
      <c r="CB360" s="198"/>
      <c r="CC360" s="198"/>
      <c r="CD360" s="198"/>
      <c r="CE360" s="198"/>
      <c r="CF360" s="198"/>
      <c r="CG360" s="198"/>
      <c r="CH360" s="198"/>
      <c r="CI360" s="198"/>
      <c r="CJ360" s="198"/>
      <c r="CK360" s="198"/>
      <c r="CL360" s="198"/>
      <c r="CM360" s="198"/>
      <c r="CN360" s="198"/>
      <c r="CO360" s="198"/>
      <c r="CP360" s="198"/>
      <c r="CQ360" s="198"/>
      <c r="CR360" s="198"/>
      <c r="CS360" s="198"/>
      <c r="CT360" s="198"/>
      <c r="CU360" s="198"/>
      <c r="CV360" s="198"/>
      <c r="CW360" s="198"/>
      <c r="CX360" s="198"/>
      <c r="CY360" s="198"/>
      <c r="CZ360" s="198"/>
      <c r="DA360" s="198"/>
      <c r="DB360" s="198"/>
      <c r="DC360" s="198"/>
      <c r="DD360" s="198"/>
      <c r="DE360" s="198"/>
      <c r="DF360" s="198"/>
      <c r="DG360" s="198"/>
      <c r="DH360" s="198"/>
      <c r="DI360" s="198"/>
      <c r="DJ360" s="198"/>
      <c r="DK360" s="198"/>
      <c r="DL360" s="198"/>
      <c r="DM360" s="198"/>
      <c r="DN360" s="198"/>
      <c r="DO360" s="198"/>
      <c r="DP360" s="198"/>
      <c r="DQ360" s="198"/>
      <c r="DR360" s="198"/>
      <c r="DS360" s="198"/>
      <c r="DT360" s="198"/>
      <c r="DU360" s="198"/>
      <c r="DV360" s="198"/>
      <c r="DW360" s="198"/>
      <c r="DX360" s="198"/>
      <c r="DY360" s="198"/>
      <c r="DZ360" s="198"/>
      <c r="EA360" s="198"/>
      <c r="EB360" s="198"/>
      <c r="EC360" s="198"/>
      <c r="ED360" s="198"/>
      <c r="EE360" s="198"/>
      <c r="EF360" s="198"/>
      <c r="EG360" s="198"/>
      <c r="EH360" s="198"/>
      <c r="EI360" s="198"/>
      <c r="EJ360" s="198"/>
      <c r="EK360" s="198"/>
      <c r="EL360" s="198"/>
      <c r="EM360" s="198"/>
      <c r="EN360" s="198"/>
      <c r="EO360" s="198"/>
      <c r="EP360" s="198"/>
      <c r="EQ360" s="198"/>
      <c r="ER360" s="198"/>
      <c r="ES360" s="198"/>
      <c r="ET360" s="198"/>
      <c r="EU360" s="198"/>
      <c r="EV360" s="198"/>
      <c r="EW360" s="198"/>
      <c r="EX360" s="198"/>
      <c r="EY360" s="198"/>
      <c r="EZ360" s="198"/>
      <c r="FA360" s="198"/>
      <c r="FB360" s="198"/>
      <c r="FC360" s="198"/>
      <c r="FD360" s="198"/>
      <c r="FE360" s="198"/>
      <c r="FF360" s="198"/>
      <c r="FG360" s="198"/>
      <c r="FH360" s="198"/>
      <c r="FI360" s="198"/>
      <c r="FJ360" s="198"/>
      <c r="FK360" s="198"/>
      <c r="FL360" s="198"/>
      <c r="FM360" s="198"/>
      <c r="FN360" s="198"/>
      <c r="FO360" s="198"/>
      <c r="FP360" s="198"/>
      <c r="FQ360" s="198"/>
      <c r="FR360" s="198"/>
      <c r="FS360" s="198"/>
      <c r="FT360" s="198"/>
      <c r="FU360" s="198"/>
      <c r="FV360" s="198"/>
      <c r="FW360" s="198"/>
      <c r="FX360" s="198"/>
      <c r="FY360" s="198"/>
      <c r="FZ360" s="198"/>
      <c r="GA360" s="198"/>
      <c r="GB360" s="198"/>
      <c r="GC360" s="198"/>
      <c r="GD360" s="198"/>
      <c r="GE360" s="198"/>
      <c r="GF360" s="198"/>
      <c r="GG360" s="198"/>
      <c r="GH360" s="198"/>
      <c r="GI360" s="198"/>
      <c r="GJ360" s="198"/>
      <c r="GK360" s="198"/>
      <c r="GL360" s="198"/>
      <c r="GM360" s="198"/>
      <c r="GN360" s="198"/>
      <c r="GO360" s="198"/>
      <c r="GP360" s="198"/>
      <c r="GQ360" s="198"/>
      <c r="GR360" s="198"/>
      <c r="GS360" s="198"/>
      <c r="GT360" s="198"/>
      <c r="GU360" s="198"/>
      <c r="GV360" s="198"/>
      <c r="GW360" s="198"/>
      <c r="GX360" s="198"/>
      <c r="GY360" s="198"/>
      <c r="GZ360" s="198"/>
      <c r="HA360" s="198"/>
      <c r="HB360" s="198"/>
      <c r="HC360" s="198"/>
      <c r="HD360" s="198"/>
      <c r="HE360" s="198"/>
      <c r="HF360" s="198"/>
      <c r="HG360" s="198"/>
      <c r="HH360" s="198"/>
      <c r="HI360" s="198"/>
      <c r="HJ360" s="198"/>
      <c r="HK360" s="198"/>
      <c r="HL360" s="198"/>
      <c r="HM360" s="198"/>
      <c r="HN360" s="198"/>
    </row>
    <row r="361" s="197" customFormat="1" spans="1:222">
      <c r="A361" s="210"/>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c r="BM361" s="198"/>
      <c r="BN361" s="198"/>
      <c r="BO361" s="198"/>
      <c r="BP361" s="198"/>
      <c r="BQ361" s="198"/>
      <c r="BR361" s="198"/>
      <c r="BS361" s="198"/>
      <c r="BT361" s="198"/>
      <c r="BU361" s="198"/>
      <c r="BV361" s="198"/>
      <c r="BW361" s="198"/>
      <c r="BX361" s="198"/>
      <c r="BY361" s="198"/>
      <c r="BZ361" s="198"/>
      <c r="CA361" s="198"/>
      <c r="CB361" s="198"/>
      <c r="CC361" s="198"/>
      <c r="CD361" s="198"/>
      <c r="CE361" s="198"/>
      <c r="CF361" s="198"/>
      <c r="CG361" s="198"/>
      <c r="CH361" s="198"/>
      <c r="CI361" s="198"/>
      <c r="CJ361" s="198"/>
      <c r="CK361" s="198"/>
      <c r="CL361" s="198"/>
      <c r="CM361" s="198"/>
      <c r="CN361" s="198"/>
      <c r="CO361" s="198"/>
      <c r="CP361" s="198"/>
      <c r="CQ361" s="198"/>
      <c r="CR361" s="198"/>
      <c r="CS361" s="198"/>
      <c r="CT361" s="198"/>
      <c r="CU361" s="198"/>
      <c r="CV361" s="198"/>
      <c r="CW361" s="198"/>
      <c r="CX361" s="198"/>
      <c r="CY361" s="198"/>
      <c r="CZ361" s="198"/>
      <c r="DA361" s="198"/>
      <c r="DB361" s="198"/>
      <c r="DC361" s="198"/>
      <c r="DD361" s="198"/>
      <c r="DE361" s="198"/>
      <c r="DF361" s="198"/>
      <c r="DG361" s="198"/>
      <c r="DH361" s="198"/>
      <c r="DI361" s="198"/>
      <c r="DJ361" s="198"/>
      <c r="DK361" s="198"/>
      <c r="DL361" s="198"/>
      <c r="DM361" s="198"/>
      <c r="DN361" s="198"/>
      <c r="DO361" s="198"/>
      <c r="DP361" s="198"/>
      <c r="DQ361" s="198"/>
      <c r="DR361" s="198"/>
      <c r="DS361" s="198"/>
      <c r="DT361" s="198"/>
      <c r="DU361" s="198"/>
      <c r="DV361" s="198"/>
      <c r="DW361" s="198"/>
      <c r="DX361" s="198"/>
      <c r="DY361" s="198"/>
      <c r="DZ361" s="198"/>
      <c r="EA361" s="198"/>
      <c r="EB361" s="198"/>
      <c r="EC361" s="198"/>
      <c r="ED361" s="198"/>
      <c r="EE361" s="198"/>
      <c r="EF361" s="198"/>
      <c r="EG361" s="198"/>
      <c r="EH361" s="198"/>
      <c r="EI361" s="198"/>
      <c r="EJ361" s="198"/>
      <c r="EK361" s="198"/>
      <c r="EL361" s="198"/>
      <c r="EM361" s="198"/>
      <c r="EN361" s="198"/>
      <c r="EO361" s="198"/>
      <c r="EP361" s="198"/>
      <c r="EQ361" s="198"/>
      <c r="ER361" s="198"/>
      <c r="ES361" s="198"/>
      <c r="ET361" s="198"/>
      <c r="EU361" s="198"/>
      <c r="EV361" s="198"/>
      <c r="EW361" s="198"/>
      <c r="EX361" s="198"/>
      <c r="EY361" s="198"/>
      <c r="EZ361" s="198"/>
      <c r="FA361" s="198"/>
      <c r="FB361" s="198"/>
      <c r="FC361" s="198"/>
      <c r="FD361" s="198"/>
      <c r="FE361" s="198"/>
      <c r="FF361" s="198"/>
      <c r="FG361" s="198"/>
      <c r="FH361" s="198"/>
      <c r="FI361" s="198"/>
      <c r="FJ361" s="198"/>
      <c r="FK361" s="198"/>
      <c r="FL361" s="198"/>
      <c r="FM361" s="198"/>
      <c r="FN361" s="198"/>
      <c r="FO361" s="198"/>
      <c r="FP361" s="198"/>
      <c r="FQ361" s="198"/>
      <c r="FR361" s="198"/>
      <c r="FS361" s="198"/>
      <c r="FT361" s="198"/>
      <c r="FU361" s="198"/>
      <c r="FV361" s="198"/>
      <c r="FW361" s="198"/>
      <c r="FX361" s="198"/>
      <c r="FY361" s="198"/>
      <c r="FZ361" s="198"/>
      <c r="GA361" s="198"/>
      <c r="GB361" s="198"/>
      <c r="GC361" s="198"/>
      <c r="GD361" s="198"/>
      <c r="GE361" s="198"/>
      <c r="GF361" s="198"/>
      <c r="GG361" s="198"/>
      <c r="GH361" s="198"/>
      <c r="GI361" s="198"/>
      <c r="GJ361" s="198"/>
      <c r="GK361" s="198"/>
      <c r="GL361" s="198"/>
      <c r="GM361" s="198"/>
      <c r="GN361" s="198"/>
      <c r="GO361" s="198"/>
      <c r="GP361" s="198"/>
      <c r="GQ361" s="198"/>
      <c r="GR361" s="198"/>
      <c r="GS361" s="198"/>
      <c r="GT361" s="198"/>
      <c r="GU361" s="198"/>
      <c r="GV361" s="198"/>
      <c r="GW361" s="198"/>
      <c r="GX361" s="198"/>
      <c r="GY361" s="198"/>
      <c r="GZ361" s="198"/>
      <c r="HA361" s="198"/>
      <c r="HB361" s="198"/>
      <c r="HC361" s="198"/>
      <c r="HD361" s="198"/>
      <c r="HE361" s="198"/>
      <c r="HF361" s="198"/>
      <c r="HG361" s="198"/>
      <c r="HH361" s="198"/>
      <c r="HI361" s="198"/>
      <c r="HJ361" s="198"/>
      <c r="HK361" s="198"/>
      <c r="HL361" s="198"/>
      <c r="HM361" s="198"/>
      <c r="HN361" s="198"/>
    </row>
    <row r="362" s="197" customFormat="1" spans="1:222">
      <c r="A362" s="210"/>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c r="BM362" s="198"/>
      <c r="BN362" s="198"/>
      <c r="BO362" s="198"/>
      <c r="BP362" s="198"/>
      <c r="BQ362" s="198"/>
      <c r="BR362" s="198"/>
      <c r="BS362" s="198"/>
      <c r="BT362" s="198"/>
      <c r="BU362" s="198"/>
      <c r="BV362" s="198"/>
      <c r="BW362" s="198"/>
      <c r="BX362" s="198"/>
      <c r="BY362" s="198"/>
      <c r="BZ362" s="198"/>
      <c r="CA362" s="198"/>
      <c r="CB362" s="198"/>
      <c r="CC362" s="198"/>
      <c r="CD362" s="198"/>
      <c r="CE362" s="198"/>
      <c r="CF362" s="198"/>
      <c r="CG362" s="198"/>
      <c r="CH362" s="198"/>
      <c r="CI362" s="198"/>
      <c r="CJ362" s="198"/>
      <c r="CK362" s="198"/>
      <c r="CL362" s="198"/>
      <c r="CM362" s="198"/>
      <c r="CN362" s="198"/>
      <c r="CO362" s="198"/>
      <c r="CP362" s="198"/>
      <c r="CQ362" s="198"/>
      <c r="CR362" s="198"/>
      <c r="CS362" s="198"/>
      <c r="CT362" s="198"/>
      <c r="CU362" s="198"/>
      <c r="CV362" s="198"/>
      <c r="CW362" s="198"/>
      <c r="CX362" s="198"/>
      <c r="CY362" s="198"/>
      <c r="CZ362" s="198"/>
      <c r="DA362" s="198"/>
      <c r="DB362" s="198"/>
      <c r="DC362" s="198"/>
      <c r="DD362" s="198"/>
      <c r="DE362" s="198"/>
      <c r="DF362" s="198"/>
      <c r="DG362" s="198"/>
      <c r="DH362" s="198"/>
      <c r="DI362" s="198"/>
      <c r="DJ362" s="198"/>
      <c r="DK362" s="198"/>
      <c r="DL362" s="198"/>
      <c r="DM362" s="198"/>
      <c r="DN362" s="198"/>
      <c r="DO362" s="198"/>
      <c r="DP362" s="198"/>
      <c r="DQ362" s="198"/>
      <c r="DR362" s="198"/>
      <c r="DS362" s="198"/>
      <c r="DT362" s="198"/>
      <c r="DU362" s="198"/>
      <c r="DV362" s="198"/>
      <c r="DW362" s="198"/>
      <c r="DX362" s="198"/>
      <c r="DY362" s="198"/>
      <c r="DZ362" s="198"/>
      <c r="EA362" s="198"/>
      <c r="EB362" s="198"/>
      <c r="EC362" s="198"/>
      <c r="ED362" s="198"/>
      <c r="EE362" s="198"/>
      <c r="EF362" s="198"/>
      <c r="EG362" s="198"/>
      <c r="EH362" s="198"/>
      <c r="EI362" s="198"/>
      <c r="EJ362" s="198"/>
      <c r="EK362" s="198"/>
      <c r="EL362" s="198"/>
      <c r="EM362" s="198"/>
      <c r="EN362" s="198"/>
      <c r="EO362" s="198"/>
      <c r="EP362" s="198"/>
      <c r="EQ362" s="198"/>
      <c r="ER362" s="198"/>
      <c r="ES362" s="198"/>
      <c r="ET362" s="198"/>
      <c r="EU362" s="198"/>
      <c r="EV362" s="198"/>
      <c r="EW362" s="198"/>
      <c r="EX362" s="198"/>
      <c r="EY362" s="198"/>
      <c r="EZ362" s="198"/>
      <c r="FA362" s="198"/>
      <c r="FB362" s="198"/>
      <c r="FC362" s="198"/>
      <c r="FD362" s="198"/>
      <c r="FE362" s="198"/>
      <c r="FF362" s="198"/>
      <c r="FG362" s="198"/>
      <c r="FH362" s="198"/>
      <c r="FI362" s="198"/>
      <c r="FJ362" s="198"/>
      <c r="FK362" s="198"/>
      <c r="FL362" s="198"/>
      <c r="FM362" s="198"/>
      <c r="FN362" s="198"/>
      <c r="FO362" s="198"/>
      <c r="FP362" s="198"/>
      <c r="FQ362" s="198"/>
      <c r="FR362" s="198"/>
      <c r="FS362" s="198"/>
      <c r="FT362" s="198"/>
      <c r="FU362" s="198"/>
      <c r="FV362" s="198"/>
      <c r="FW362" s="198"/>
      <c r="FX362" s="198"/>
      <c r="FY362" s="198"/>
      <c r="FZ362" s="198"/>
      <c r="GA362" s="198"/>
      <c r="GB362" s="198"/>
      <c r="GC362" s="198"/>
      <c r="GD362" s="198"/>
      <c r="GE362" s="198"/>
      <c r="GF362" s="198"/>
      <c r="GG362" s="198"/>
      <c r="GH362" s="198"/>
      <c r="GI362" s="198"/>
      <c r="GJ362" s="198"/>
      <c r="GK362" s="198"/>
      <c r="GL362" s="198"/>
      <c r="GM362" s="198"/>
      <c r="GN362" s="198"/>
      <c r="GO362" s="198"/>
      <c r="GP362" s="198"/>
      <c r="GQ362" s="198"/>
      <c r="GR362" s="198"/>
      <c r="GS362" s="198"/>
      <c r="GT362" s="198"/>
      <c r="GU362" s="198"/>
      <c r="GV362" s="198"/>
      <c r="GW362" s="198"/>
      <c r="GX362" s="198"/>
      <c r="GY362" s="198"/>
      <c r="GZ362" s="198"/>
      <c r="HA362" s="198"/>
      <c r="HB362" s="198"/>
      <c r="HC362" s="198"/>
      <c r="HD362" s="198"/>
      <c r="HE362" s="198"/>
      <c r="HF362" s="198"/>
      <c r="HG362" s="198"/>
      <c r="HH362" s="198"/>
      <c r="HI362" s="198"/>
      <c r="HJ362" s="198"/>
      <c r="HK362" s="198"/>
      <c r="HL362" s="198"/>
      <c r="HM362" s="198"/>
      <c r="HN362" s="198"/>
    </row>
    <row r="363" s="197" customFormat="1" spans="1:222">
      <c r="A363" s="210"/>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c r="BM363" s="198"/>
      <c r="BN363" s="198"/>
      <c r="BO363" s="198"/>
      <c r="BP363" s="198"/>
      <c r="BQ363" s="198"/>
      <c r="BR363" s="198"/>
      <c r="BS363" s="198"/>
      <c r="BT363" s="198"/>
      <c r="BU363" s="198"/>
      <c r="BV363" s="198"/>
      <c r="BW363" s="198"/>
      <c r="BX363" s="198"/>
      <c r="BY363" s="198"/>
      <c r="BZ363" s="198"/>
      <c r="CA363" s="198"/>
      <c r="CB363" s="198"/>
      <c r="CC363" s="198"/>
      <c r="CD363" s="198"/>
      <c r="CE363" s="198"/>
      <c r="CF363" s="198"/>
      <c r="CG363" s="198"/>
      <c r="CH363" s="198"/>
      <c r="CI363" s="198"/>
      <c r="CJ363" s="198"/>
      <c r="CK363" s="198"/>
      <c r="CL363" s="198"/>
      <c r="CM363" s="198"/>
      <c r="CN363" s="198"/>
      <c r="CO363" s="198"/>
      <c r="CP363" s="198"/>
      <c r="CQ363" s="198"/>
      <c r="CR363" s="198"/>
      <c r="CS363" s="198"/>
      <c r="CT363" s="198"/>
      <c r="CU363" s="198"/>
      <c r="CV363" s="198"/>
      <c r="CW363" s="198"/>
      <c r="CX363" s="198"/>
      <c r="CY363" s="198"/>
      <c r="CZ363" s="198"/>
      <c r="DA363" s="198"/>
      <c r="DB363" s="198"/>
      <c r="DC363" s="198"/>
      <c r="DD363" s="198"/>
      <c r="DE363" s="198"/>
      <c r="DF363" s="198"/>
      <c r="DG363" s="198"/>
      <c r="DH363" s="198"/>
      <c r="DI363" s="198"/>
      <c r="DJ363" s="198"/>
      <c r="DK363" s="198"/>
      <c r="DL363" s="198"/>
      <c r="DM363" s="198"/>
      <c r="DN363" s="198"/>
      <c r="DO363" s="198"/>
      <c r="DP363" s="198"/>
      <c r="DQ363" s="198"/>
      <c r="DR363" s="198"/>
      <c r="DS363" s="198"/>
      <c r="DT363" s="198"/>
      <c r="DU363" s="198"/>
      <c r="DV363" s="198"/>
      <c r="DW363" s="198"/>
      <c r="DX363" s="198"/>
      <c r="DY363" s="198"/>
      <c r="DZ363" s="198"/>
      <c r="EA363" s="198"/>
      <c r="EB363" s="198"/>
      <c r="EC363" s="198"/>
      <c r="ED363" s="198"/>
      <c r="EE363" s="198"/>
      <c r="EF363" s="198"/>
      <c r="EG363" s="198"/>
      <c r="EH363" s="198"/>
      <c r="EI363" s="198"/>
      <c r="EJ363" s="198"/>
      <c r="EK363" s="198"/>
      <c r="EL363" s="198"/>
      <c r="EM363" s="198"/>
      <c r="EN363" s="198"/>
      <c r="EO363" s="198"/>
      <c r="EP363" s="198"/>
      <c r="EQ363" s="198"/>
      <c r="ER363" s="198"/>
      <c r="ES363" s="198"/>
      <c r="ET363" s="198"/>
      <c r="EU363" s="198"/>
      <c r="EV363" s="198"/>
      <c r="EW363" s="198"/>
      <c r="EX363" s="198"/>
      <c r="EY363" s="198"/>
      <c r="EZ363" s="198"/>
      <c r="FA363" s="198"/>
      <c r="FB363" s="198"/>
      <c r="FC363" s="198"/>
      <c r="FD363" s="198"/>
      <c r="FE363" s="198"/>
      <c r="FF363" s="198"/>
      <c r="FG363" s="198"/>
      <c r="FH363" s="198"/>
      <c r="FI363" s="198"/>
      <c r="FJ363" s="198"/>
      <c r="FK363" s="198"/>
      <c r="FL363" s="198"/>
      <c r="FM363" s="198"/>
      <c r="FN363" s="198"/>
      <c r="FO363" s="198"/>
      <c r="FP363" s="198"/>
      <c r="FQ363" s="198"/>
      <c r="FR363" s="198"/>
      <c r="FS363" s="198"/>
      <c r="FT363" s="198"/>
      <c r="FU363" s="198"/>
      <c r="FV363" s="198"/>
      <c r="FW363" s="198"/>
      <c r="FX363" s="198"/>
      <c r="FY363" s="198"/>
      <c r="FZ363" s="198"/>
      <c r="GA363" s="198"/>
      <c r="GB363" s="198"/>
      <c r="GC363" s="198"/>
      <c r="GD363" s="198"/>
      <c r="GE363" s="198"/>
      <c r="GF363" s="198"/>
      <c r="GG363" s="198"/>
      <c r="GH363" s="198"/>
      <c r="GI363" s="198"/>
      <c r="GJ363" s="198"/>
      <c r="GK363" s="198"/>
      <c r="GL363" s="198"/>
      <c r="GM363" s="198"/>
      <c r="GN363" s="198"/>
      <c r="GO363" s="198"/>
      <c r="GP363" s="198"/>
      <c r="GQ363" s="198"/>
      <c r="GR363" s="198"/>
      <c r="GS363" s="198"/>
      <c r="GT363" s="198"/>
      <c r="GU363" s="198"/>
      <c r="GV363" s="198"/>
      <c r="GW363" s="198"/>
      <c r="GX363" s="198"/>
      <c r="GY363" s="198"/>
      <c r="GZ363" s="198"/>
      <c r="HA363" s="198"/>
      <c r="HB363" s="198"/>
      <c r="HC363" s="198"/>
      <c r="HD363" s="198"/>
      <c r="HE363" s="198"/>
      <c r="HF363" s="198"/>
      <c r="HG363" s="198"/>
      <c r="HH363" s="198"/>
      <c r="HI363" s="198"/>
      <c r="HJ363" s="198"/>
      <c r="HK363" s="198"/>
      <c r="HL363" s="198"/>
      <c r="HM363" s="198"/>
      <c r="HN363" s="198"/>
    </row>
    <row r="364" s="197" customFormat="1" spans="1:222">
      <c r="A364" s="210"/>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c r="BN364" s="198"/>
      <c r="BO364" s="198"/>
      <c r="BP364" s="198"/>
      <c r="BQ364" s="198"/>
      <c r="BR364" s="198"/>
      <c r="BS364" s="198"/>
      <c r="BT364" s="198"/>
      <c r="BU364" s="198"/>
      <c r="BV364" s="198"/>
      <c r="BW364" s="198"/>
      <c r="BX364" s="198"/>
      <c r="BY364" s="198"/>
      <c r="BZ364" s="198"/>
      <c r="CA364" s="198"/>
      <c r="CB364" s="198"/>
      <c r="CC364" s="198"/>
      <c r="CD364" s="198"/>
      <c r="CE364" s="198"/>
      <c r="CF364" s="198"/>
      <c r="CG364" s="198"/>
      <c r="CH364" s="198"/>
      <c r="CI364" s="198"/>
      <c r="CJ364" s="198"/>
      <c r="CK364" s="198"/>
      <c r="CL364" s="198"/>
      <c r="CM364" s="198"/>
      <c r="CN364" s="198"/>
      <c r="CO364" s="198"/>
      <c r="CP364" s="198"/>
      <c r="CQ364" s="198"/>
      <c r="CR364" s="198"/>
      <c r="CS364" s="198"/>
      <c r="CT364" s="198"/>
      <c r="CU364" s="198"/>
      <c r="CV364" s="198"/>
      <c r="CW364" s="198"/>
      <c r="CX364" s="198"/>
      <c r="CY364" s="198"/>
      <c r="CZ364" s="198"/>
      <c r="DA364" s="198"/>
      <c r="DB364" s="198"/>
      <c r="DC364" s="198"/>
      <c r="DD364" s="198"/>
      <c r="DE364" s="198"/>
      <c r="DF364" s="198"/>
      <c r="DG364" s="198"/>
      <c r="DH364" s="198"/>
      <c r="DI364" s="198"/>
      <c r="DJ364" s="198"/>
      <c r="DK364" s="198"/>
      <c r="DL364" s="198"/>
      <c r="DM364" s="198"/>
      <c r="DN364" s="198"/>
      <c r="DO364" s="198"/>
      <c r="DP364" s="198"/>
      <c r="DQ364" s="198"/>
      <c r="DR364" s="198"/>
      <c r="DS364" s="198"/>
      <c r="DT364" s="198"/>
      <c r="DU364" s="198"/>
      <c r="DV364" s="198"/>
      <c r="DW364" s="198"/>
      <c r="DX364" s="198"/>
      <c r="DY364" s="198"/>
      <c r="DZ364" s="198"/>
      <c r="EA364" s="198"/>
      <c r="EB364" s="198"/>
      <c r="EC364" s="198"/>
      <c r="ED364" s="198"/>
      <c r="EE364" s="198"/>
      <c r="EF364" s="198"/>
      <c r="EG364" s="198"/>
      <c r="EH364" s="198"/>
      <c r="EI364" s="198"/>
      <c r="EJ364" s="198"/>
      <c r="EK364" s="198"/>
      <c r="EL364" s="198"/>
      <c r="EM364" s="198"/>
      <c r="EN364" s="198"/>
      <c r="EO364" s="198"/>
      <c r="EP364" s="198"/>
      <c r="EQ364" s="198"/>
      <c r="ER364" s="198"/>
      <c r="ES364" s="198"/>
      <c r="ET364" s="198"/>
      <c r="EU364" s="198"/>
      <c r="EV364" s="198"/>
      <c r="EW364" s="198"/>
      <c r="EX364" s="198"/>
      <c r="EY364" s="198"/>
      <c r="EZ364" s="198"/>
      <c r="FA364" s="198"/>
      <c r="FB364" s="198"/>
      <c r="FC364" s="198"/>
      <c r="FD364" s="198"/>
      <c r="FE364" s="198"/>
      <c r="FF364" s="198"/>
      <c r="FG364" s="198"/>
      <c r="FH364" s="198"/>
      <c r="FI364" s="198"/>
      <c r="FJ364" s="198"/>
      <c r="FK364" s="198"/>
      <c r="FL364" s="198"/>
      <c r="FM364" s="198"/>
      <c r="FN364" s="198"/>
      <c r="FO364" s="198"/>
      <c r="FP364" s="198"/>
      <c r="FQ364" s="198"/>
      <c r="FR364" s="198"/>
      <c r="FS364" s="198"/>
      <c r="FT364" s="198"/>
      <c r="FU364" s="198"/>
      <c r="FV364" s="198"/>
      <c r="FW364" s="198"/>
      <c r="FX364" s="198"/>
      <c r="FY364" s="198"/>
      <c r="FZ364" s="198"/>
      <c r="GA364" s="198"/>
      <c r="GB364" s="198"/>
      <c r="GC364" s="198"/>
      <c r="GD364" s="198"/>
      <c r="GE364" s="198"/>
      <c r="GF364" s="198"/>
      <c r="GG364" s="198"/>
      <c r="GH364" s="198"/>
      <c r="GI364" s="198"/>
      <c r="GJ364" s="198"/>
      <c r="GK364" s="198"/>
      <c r="GL364" s="198"/>
      <c r="GM364" s="198"/>
      <c r="GN364" s="198"/>
      <c r="GO364" s="198"/>
      <c r="GP364" s="198"/>
      <c r="GQ364" s="198"/>
      <c r="GR364" s="198"/>
      <c r="GS364" s="198"/>
      <c r="GT364" s="198"/>
      <c r="GU364" s="198"/>
      <c r="GV364" s="198"/>
      <c r="GW364" s="198"/>
      <c r="GX364" s="198"/>
      <c r="GY364" s="198"/>
      <c r="GZ364" s="198"/>
      <c r="HA364" s="198"/>
      <c r="HB364" s="198"/>
      <c r="HC364" s="198"/>
      <c r="HD364" s="198"/>
      <c r="HE364" s="198"/>
      <c r="HF364" s="198"/>
      <c r="HG364" s="198"/>
      <c r="HH364" s="198"/>
      <c r="HI364" s="198"/>
      <c r="HJ364" s="198"/>
      <c r="HK364" s="198"/>
      <c r="HL364" s="198"/>
      <c r="HM364" s="198"/>
      <c r="HN364" s="198"/>
    </row>
    <row r="365" s="197" customFormat="1" spans="1:222">
      <c r="A365" s="210"/>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c r="BN365" s="198"/>
      <c r="BO365" s="198"/>
      <c r="BP365" s="198"/>
      <c r="BQ365" s="198"/>
      <c r="BR365" s="198"/>
      <c r="BS365" s="198"/>
      <c r="BT365" s="198"/>
      <c r="BU365" s="198"/>
      <c r="BV365" s="198"/>
      <c r="BW365" s="198"/>
      <c r="BX365" s="198"/>
      <c r="BY365" s="198"/>
      <c r="BZ365" s="198"/>
      <c r="CA365" s="198"/>
      <c r="CB365" s="198"/>
      <c r="CC365" s="198"/>
      <c r="CD365" s="198"/>
      <c r="CE365" s="198"/>
      <c r="CF365" s="198"/>
      <c r="CG365" s="198"/>
      <c r="CH365" s="198"/>
      <c r="CI365" s="198"/>
      <c r="CJ365" s="198"/>
      <c r="CK365" s="198"/>
      <c r="CL365" s="198"/>
      <c r="CM365" s="198"/>
      <c r="CN365" s="198"/>
      <c r="CO365" s="198"/>
      <c r="CP365" s="198"/>
      <c r="CQ365" s="198"/>
      <c r="CR365" s="198"/>
      <c r="CS365" s="198"/>
      <c r="CT365" s="198"/>
      <c r="CU365" s="198"/>
      <c r="CV365" s="198"/>
      <c r="CW365" s="198"/>
      <c r="CX365" s="198"/>
      <c r="CY365" s="198"/>
      <c r="CZ365" s="198"/>
      <c r="DA365" s="198"/>
      <c r="DB365" s="198"/>
      <c r="DC365" s="198"/>
      <c r="DD365" s="198"/>
      <c r="DE365" s="198"/>
      <c r="DF365" s="198"/>
      <c r="DG365" s="198"/>
      <c r="DH365" s="198"/>
      <c r="DI365" s="198"/>
      <c r="DJ365" s="198"/>
      <c r="DK365" s="198"/>
      <c r="DL365" s="198"/>
      <c r="DM365" s="198"/>
      <c r="DN365" s="198"/>
      <c r="DO365" s="198"/>
      <c r="DP365" s="198"/>
      <c r="DQ365" s="198"/>
      <c r="DR365" s="198"/>
      <c r="DS365" s="198"/>
      <c r="DT365" s="198"/>
      <c r="DU365" s="198"/>
      <c r="DV365" s="198"/>
      <c r="DW365" s="198"/>
      <c r="DX365" s="198"/>
      <c r="DY365" s="198"/>
      <c r="DZ365" s="198"/>
      <c r="EA365" s="198"/>
      <c r="EB365" s="198"/>
      <c r="EC365" s="198"/>
      <c r="ED365" s="198"/>
      <c r="EE365" s="198"/>
      <c r="EF365" s="198"/>
      <c r="EG365" s="198"/>
      <c r="EH365" s="198"/>
      <c r="EI365" s="198"/>
      <c r="EJ365" s="198"/>
      <c r="EK365" s="198"/>
      <c r="EL365" s="198"/>
      <c r="EM365" s="198"/>
      <c r="EN365" s="198"/>
      <c r="EO365" s="198"/>
      <c r="EP365" s="198"/>
      <c r="EQ365" s="198"/>
      <c r="ER365" s="198"/>
      <c r="ES365" s="198"/>
      <c r="ET365" s="198"/>
      <c r="EU365" s="198"/>
      <c r="EV365" s="198"/>
      <c r="EW365" s="198"/>
      <c r="EX365" s="198"/>
      <c r="EY365" s="198"/>
      <c r="EZ365" s="198"/>
      <c r="FA365" s="198"/>
      <c r="FB365" s="198"/>
      <c r="FC365" s="198"/>
      <c r="FD365" s="198"/>
      <c r="FE365" s="198"/>
      <c r="FF365" s="198"/>
      <c r="FG365" s="198"/>
      <c r="FH365" s="198"/>
      <c r="FI365" s="198"/>
      <c r="FJ365" s="198"/>
      <c r="FK365" s="198"/>
      <c r="FL365" s="198"/>
      <c r="FM365" s="198"/>
      <c r="FN365" s="198"/>
      <c r="FO365" s="198"/>
      <c r="FP365" s="198"/>
      <c r="FQ365" s="198"/>
      <c r="FR365" s="198"/>
      <c r="FS365" s="198"/>
      <c r="FT365" s="198"/>
      <c r="FU365" s="198"/>
      <c r="FV365" s="198"/>
      <c r="FW365" s="198"/>
      <c r="FX365" s="198"/>
      <c r="FY365" s="198"/>
      <c r="FZ365" s="198"/>
      <c r="GA365" s="198"/>
      <c r="GB365" s="198"/>
      <c r="GC365" s="198"/>
      <c r="GD365" s="198"/>
      <c r="GE365" s="198"/>
      <c r="GF365" s="198"/>
      <c r="GG365" s="198"/>
      <c r="GH365" s="198"/>
      <c r="GI365" s="198"/>
      <c r="GJ365" s="198"/>
      <c r="GK365" s="198"/>
      <c r="GL365" s="198"/>
      <c r="GM365" s="198"/>
      <c r="GN365" s="198"/>
      <c r="GO365" s="198"/>
      <c r="GP365" s="198"/>
      <c r="GQ365" s="198"/>
      <c r="GR365" s="198"/>
      <c r="GS365" s="198"/>
      <c r="GT365" s="198"/>
      <c r="GU365" s="198"/>
      <c r="GV365" s="198"/>
      <c r="GW365" s="198"/>
      <c r="GX365" s="198"/>
      <c r="GY365" s="198"/>
      <c r="GZ365" s="198"/>
      <c r="HA365" s="198"/>
      <c r="HB365" s="198"/>
      <c r="HC365" s="198"/>
      <c r="HD365" s="198"/>
      <c r="HE365" s="198"/>
      <c r="HF365" s="198"/>
      <c r="HG365" s="198"/>
      <c r="HH365" s="198"/>
      <c r="HI365" s="198"/>
      <c r="HJ365" s="198"/>
      <c r="HK365" s="198"/>
      <c r="HL365" s="198"/>
      <c r="HM365" s="198"/>
      <c r="HN365" s="198"/>
    </row>
    <row r="366" s="197" customFormat="1" spans="1:222">
      <c r="A366" s="210"/>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8"/>
      <c r="BS366" s="198"/>
      <c r="BT366" s="198"/>
      <c r="BU366" s="198"/>
      <c r="BV366" s="198"/>
      <c r="BW366" s="198"/>
      <c r="BX366" s="198"/>
      <c r="BY366" s="198"/>
      <c r="BZ366" s="198"/>
      <c r="CA366" s="198"/>
      <c r="CB366" s="198"/>
      <c r="CC366" s="198"/>
      <c r="CD366" s="198"/>
      <c r="CE366" s="198"/>
      <c r="CF366" s="198"/>
      <c r="CG366" s="198"/>
      <c r="CH366" s="198"/>
      <c r="CI366" s="198"/>
      <c r="CJ366" s="198"/>
      <c r="CK366" s="198"/>
      <c r="CL366" s="198"/>
      <c r="CM366" s="198"/>
      <c r="CN366" s="198"/>
      <c r="CO366" s="198"/>
      <c r="CP366" s="198"/>
      <c r="CQ366" s="198"/>
      <c r="CR366" s="198"/>
      <c r="CS366" s="198"/>
      <c r="CT366" s="198"/>
      <c r="CU366" s="198"/>
      <c r="CV366" s="198"/>
      <c r="CW366" s="198"/>
      <c r="CX366" s="198"/>
      <c r="CY366" s="198"/>
      <c r="CZ366" s="198"/>
      <c r="DA366" s="198"/>
      <c r="DB366" s="198"/>
      <c r="DC366" s="198"/>
      <c r="DD366" s="198"/>
      <c r="DE366" s="198"/>
      <c r="DF366" s="198"/>
      <c r="DG366" s="198"/>
      <c r="DH366" s="198"/>
      <c r="DI366" s="198"/>
      <c r="DJ366" s="198"/>
      <c r="DK366" s="198"/>
      <c r="DL366" s="198"/>
      <c r="DM366" s="198"/>
      <c r="DN366" s="198"/>
      <c r="DO366" s="198"/>
      <c r="DP366" s="198"/>
      <c r="DQ366" s="198"/>
      <c r="DR366" s="198"/>
      <c r="DS366" s="198"/>
      <c r="DT366" s="198"/>
      <c r="DU366" s="198"/>
      <c r="DV366" s="198"/>
      <c r="DW366" s="198"/>
      <c r="DX366" s="198"/>
      <c r="DY366" s="198"/>
      <c r="DZ366" s="198"/>
      <c r="EA366" s="198"/>
      <c r="EB366" s="198"/>
      <c r="EC366" s="198"/>
      <c r="ED366" s="198"/>
      <c r="EE366" s="198"/>
      <c r="EF366" s="198"/>
      <c r="EG366" s="198"/>
      <c r="EH366" s="198"/>
      <c r="EI366" s="198"/>
      <c r="EJ366" s="198"/>
      <c r="EK366" s="198"/>
      <c r="EL366" s="198"/>
      <c r="EM366" s="198"/>
      <c r="EN366" s="198"/>
      <c r="EO366" s="198"/>
      <c r="EP366" s="198"/>
      <c r="EQ366" s="198"/>
      <c r="ER366" s="198"/>
      <c r="ES366" s="198"/>
      <c r="ET366" s="198"/>
      <c r="EU366" s="198"/>
      <c r="EV366" s="198"/>
      <c r="EW366" s="198"/>
      <c r="EX366" s="198"/>
      <c r="EY366" s="198"/>
      <c r="EZ366" s="198"/>
      <c r="FA366" s="198"/>
      <c r="FB366" s="198"/>
      <c r="FC366" s="198"/>
      <c r="FD366" s="198"/>
      <c r="FE366" s="198"/>
      <c r="FF366" s="198"/>
      <c r="FG366" s="198"/>
      <c r="FH366" s="198"/>
      <c r="FI366" s="198"/>
      <c r="FJ366" s="198"/>
      <c r="FK366" s="198"/>
      <c r="FL366" s="198"/>
      <c r="FM366" s="198"/>
      <c r="FN366" s="198"/>
      <c r="FO366" s="198"/>
      <c r="FP366" s="198"/>
      <c r="FQ366" s="198"/>
      <c r="FR366" s="198"/>
      <c r="FS366" s="198"/>
      <c r="FT366" s="198"/>
      <c r="FU366" s="198"/>
      <c r="FV366" s="198"/>
      <c r="FW366" s="198"/>
      <c r="FX366" s="198"/>
      <c r="FY366" s="198"/>
      <c r="FZ366" s="198"/>
      <c r="GA366" s="198"/>
      <c r="GB366" s="198"/>
      <c r="GC366" s="198"/>
      <c r="GD366" s="198"/>
      <c r="GE366" s="198"/>
      <c r="GF366" s="198"/>
      <c r="GG366" s="198"/>
      <c r="GH366" s="198"/>
      <c r="GI366" s="198"/>
      <c r="GJ366" s="198"/>
      <c r="GK366" s="198"/>
      <c r="GL366" s="198"/>
      <c r="GM366" s="198"/>
      <c r="GN366" s="198"/>
      <c r="GO366" s="198"/>
      <c r="GP366" s="198"/>
      <c r="GQ366" s="198"/>
      <c r="GR366" s="198"/>
      <c r="GS366" s="198"/>
      <c r="GT366" s="198"/>
      <c r="GU366" s="198"/>
      <c r="GV366" s="198"/>
      <c r="GW366" s="198"/>
      <c r="GX366" s="198"/>
      <c r="GY366" s="198"/>
      <c r="GZ366" s="198"/>
      <c r="HA366" s="198"/>
      <c r="HB366" s="198"/>
      <c r="HC366" s="198"/>
      <c r="HD366" s="198"/>
      <c r="HE366" s="198"/>
      <c r="HF366" s="198"/>
      <c r="HG366" s="198"/>
      <c r="HH366" s="198"/>
      <c r="HI366" s="198"/>
      <c r="HJ366" s="198"/>
      <c r="HK366" s="198"/>
      <c r="HL366" s="198"/>
      <c r="HM366" s="198"/>
      <c r="HN366" s="198"/>
    </row>
    <row r="367" s="197" customFormat="1" spans="1:222">
      <c r="A367" s="210"/>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198"/>
      <c r="BU367" s="198"/>
      <c r="BV367" s="198"/>
      <c r="BW367" s="198"/>
      <c r="BX367" s="198"/>
      <c r="BY367" s="198"/>
      <c r="BZ367" s="198"/>
      <c r="CA367" s="198"/>
      <c r="CB367" s="198"/>
      <c r="CC367" s="198"/>
      <c r="CD367" s="198"/>
      <c r="CE367" s="198"/>
      <c r="CF367" s="198"/>
      <c r="CG367" s="198"/>
      <c r="CH367" s="198"/>
      <c r="CI367" s="198"/>
      <c r="CJ367" s="198"/>
      <c r="CK367" s="198"/>
      <c r="CL367" s="198"/>
      <c r="CM367" s="198"/>
      <c r="CN367" s="198"/>
      <c r="CO367" s="198"/>
      <c r="CP367" s="198"/>
      <c r="CQ367" s="198"/>
      <c r="CR367" s="198"/>
      <c r="CS367" s="198"/>
      <c r="CT367" s="198"/>
      <c r="CU367" s="198"/>
      <c r="CV367" s="198"/>
      <c r="CW367" s="198"/>
      <c r="CX367" s="198"/>
      <c r="CY367" s="198"/>
      <c r="CZ367" s="198"/>
      <c r="DA367" s="198"/>
      <c r="DB367" s="198"/>
      <c r="DC367" s="198"/>
      <c r="DD367" s="198"/>
      <c r="DE367" s="198"/>
      <c r="DF367" s="198"/>
      <c r="DG367" s="198"/>
      <c r="DH367" s="198"/>
      <c r="DI367" s="198"/>
      <c r="DJ367" s="198"/>
      <c r="DK367" s="198"/>
      <c r="DL367" s="198"/>
      <c r="DM367" s="198"/>
      <c r="DN367" s="198"/>
      <c r="DO367" s="198"/>
      <c r="DP367" s="198"/>
      <c r="DQ367" s="198"/>
      <c r="DR367" s="198"/>
      <c r="DS367" s="198"/>
      <c r="DT367" s="198"/>
      <c r="DU367" s="198"/>
      <c r="DV367" s="198"/>
      <c r="DW367" s="198"/>
      <c r="DX367" s="198"/>
      <c r="DY367" s="198"/>
      <c r="DZ367" s="198"/>
      <c r="EA367" s="198"/>
      <c r="EB367" s="198"/>
      <c r="EC367" s="198"/>
      <c r="ED367" s="198"/>
      <c r="EE367" s="198"/>
      <c r="EF367" s="198"/>
      <c r="EG367" s="198"/>
      <c r="EH367" s="198"/>
      <c r="EI367" s="198"/>
      <c r="EJ367" s="198"/>
      <c r="EK367" s="198"/>
      <c r="EL367" s="198"/>
      <c r="EM367" s="198"/>
      <c r="EN367" s="198"/>
      <c r="EO367" s="198"/>
      <c r="EP367" s="198"/>
      <c r="EQ367" s="198"/>
      <c r="ER367" s="198"/>
      <c r="ES367" s="198"/>
      <c r="ET367" s="198"/>
      <c r="EU367" s="198"/>
      <c r="EV367" s="198"/>
      <c r="EW367" s="198"/>
      <c r="EX367" s="198"/>
      <c r="EY367" s="198"/>
      <c r="EZ367" s="198"/>
      <c r="FA367" s="198"/>
      <c r="FB367" s="198"/>
      <c r="FC367" s="198"/>
      <c r="FD367" s="198"/>
      <c r="FE367" s="198"/>
      <c r="FF367" s="198"/>
      <c r="FG367" s="198"/>
      <c r="FH367" s="198"/>
      <c r="FI367" s="198"/>
      <c r="FJ367" s="198"/>
      <c r="FK367" s="198"/>
      <c r="FL367" s="198"/>
      <c r="FM367" s="198"/>
      <c r="FN367" s="198"/>
      <c r="FO367" s="198"/>
      <c r="FP367" s="198"/>
      <c r="FQ367" s="198"/>
      <c r="FR367" s="198"/>
      <c r="FS367" s="198"/>
      <c r="FT367" s="198"/>
      <c r="FU367" s="198"/>
      <c r="FV367" s="198"/>
      <c r="FW367" s="198"/>
      <c r="FX367" s="198"/>
      <c r="FY367" s="198"/>
      <c r="FZ367" s="198"/>
      <c r="GA367" s="198"/>
      <c r="GB367" s="198"/>
      <c r="GC367" s="198"/>
      <c r="GD367" s="198"/>
      <c r="GE367" s="198"/>
      <c r="GF367" s="198"/>
      <c r="GG367" s="198"/>
      <c r="GH367" s="198"/>
      <c r="GI367" s="198"/>
      <c r="GJ367" s="198"/>
      <c r="GK367" s="198"/>
      <c r="GL367" s="198"/>
      <c r="GM367" s="198"/>
      <c r="GN367" s="198"/>
      <c r="GO367" s="198"/>
      <c r="GP367" s="198"/>
      <c r="GQ367" s="198"/>
      <c r="GR367" s="198"/>
      <c r="GS367" s="198"/>
      <c r="GT367" s="198"/>
      <c r="GU367" s="198"/>
      <c r="GV367" s="198"/>
      <c r="GW367" s="198"/>
      <c r="GX367" s="198"/>
      <c r="GY367" s="198"/>
      <c r="GZ367" s="198"/>
      <c r="HA367" s="198"/>
      <c r="HB367" s="198"/>
      <c r="HC367" s="198"/>
      <c r="HD367" s="198"/>
      <c r="HE367" s="198"/>
      <c r="HF367" s="198"/>
      <c r="HG367" s="198"/>
      <c r="HH367" s="198"/>
      <c r="HI367" s="198"/>
      <c r="HJ367" s="198"/>
      <c r="HK367" s="198"/>
      <c r="HL367" s="198"/>
      <c r="HM367" s="198"/>
      <c r="HN367" s="198"/>
    </row>
    <row r="368" s="197" customFormat="1" spans="1:222">
      <c r="A368" s="210"/>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c r="BN368" s="198"/>
      <c r="BO368" s="198"/>
      <c r="BP368" s="198"/>
      <c r="BQ368" s="198"/>
      <c r="BR368" s="198"/>
      <c r="BS368" s="198"/>
      <c r="BT368" s="198"/>
      <c r="BU368" s="198"/>
      <c r="BV368" s="198"/>
      <c r="BW368" s="198"/>
      <c r="BX368" s="198"/>
      <c r="BY368" s="198"/>
      <c r="BZ368" s="198"/>
      <c r="CA368" s="198"/>
      <c r="CB368" s="198"/>
      <c r="CC368" s="198"/>
      <c r="CD368" s="198"/>
      <c r="CE368" s="198"/>
      <c r="CF368" s="198"/>
      <c r="CG368" s="198"/>
      <c r="CH368" s="198"/>
      <c r="CI368" s="198"/>
      <c r="CJ368" s="198"/>
      <c r="CK368" s="198"/>
      <c r="CL368" s="198"/>
      <c r="CM368" s="198"/>
      <c r="CN368" s="198"/>
      <c r="CO368" s="198"/>
      <c r="CP368" s="198"/>
      <c r="CQ368" s="198"/>
      <c r="CR368" s="198"/>
      <c r="CS368" s="198"/>
      <c r="CT368" s="198"/>
      <c r="CU368" s="198"/>
      <c r="CV368" s="198"/>
      <c r="CW368" s="198"/>
      <c r="CX368" s="198"/>
      <c r="CY368" s="198"/>
      <c r="CZ368" s="198"/>
      <c r="DA368" s="198"/>
      <c r="DB368" s="198"/>
      <c r="DC368" s="198"/>
      <c r="DD368" s="198"/>
      <c r="DE368" s="198"/>
      <c r="DF368" s="198"/>
      <c r="DG368" s="198"/>
      <c r="DH368" s="198"/>
      <c r="DI368" s="198"/>
      <c r="DJ368" s="198"/>
      <c r="DK368" s="198"/>
      <c r="DL368" s="198"/>
      <c r="DM368" s="198"/>
      <c r="DN368" s="198"/>
      <c r="DO368" s="198"/>
      <c r="DP368" s="198"/>
      <c r="DQ368" s="198"/>
      <c r="DR368" s="198"/>
      <c r="DS368" s="198"/>
      <c r="DT368" s="198"/>
      <c r="DU368" s="198"/>
      <c r="DV368" s="198"/>
      <c r="DW368" s="198"/>
      <c r="DX368" s="198"/>
      <c r="DY368" s="198"/>
      <c r="DZ368" s="198"/>
      <c r="EA368" s="198"/>
      <c r="EB368" s="198"/>
      <c r="EC368" s="198"/>
      <c r="ED368" s="198"/>
      <c r="EE368" s="198"/>
      <c r="EF368" s="198"/>
      <c r="EG368" s="198"/>
      <c r="EH368" s="198"/>
      <c r="EI368" s="198"/>
      <c r="EJ368" s="198"/>
      <c r="EK368" s="198"/>
      <c r="EL368" s="198"/>
      <c r="EM368" s="198"/>
      <c r="EN368" s="198"/>
      <c r="EO368" s="198"/>
      <c r="EP368" s="198"/>
      <c r="EQ368" s="198"/>
      <c r="ER368" s="198"/>
      <c r="ES368" s="198"/>
      <c r="ET368" s="198"/>
      <c r="EU368" s="198"/>
      <c r="EV368" s="198"/>
      <c r="EW368" s="198"/>
      <c r="EX368" s="198"/>
      <c r="EY368" s="198"/>
      <c r="EZ368" s="198"/>
      <c r="FA368" s="198"/>
      <c r="FB368" s="198"/>
      <c r="FC368" s="198"/>
      <c r="FD368" s="198"/>
      <c r="FE368" s="198"/>
      <c r="FF368" s="198"/>
      <c r="FG368" s="198"/>
      <c r="FH368" s="198"/>
      <c r="FI368" s="198"/>
      <c r="FJ368" s="198"/>
      <c r="FK368" s="198"/>
      <c r="FL368" s="198"/>
      <c r="FM368" s="198"/>
      <c r="FN368" s="198"/>
      <c r="FO368" s="198"/>
      <c r="FP368" s="198"/>
      <c r="FQ368" s="198"/>
      <c r="FR368" s="198"/>
      <c r="FS368" s="198"/>
      <c r="FT368" s="198"/>
      <c r="FU368" s="198"/>
      <c r="FV368" s="198"/>
      <c r="FW368" s="198"/>
      <c r="FX368" s="198"/>
      <c r="FY368" s="198"/>
      <c r="FZ368" s="198"/>
      <c r="GA368" s="198"/>
      <c r="GB368" s="198"/>
      <c r="GC368" s="198"/>
      <c r="GD368" s="198"/>
      <c r="GE368" s="198"/>
      <c r="GF368" s="198"/>
      <c r="GG368" s="198"/>
      <c r="GH368" s="198"/>
      <c r="GI368" s="198"/>
      <c r="GJ368" s="198"/>
      <c r="GK368" s="198"/>
      <c r="GL368" s="198"/>
      <c r="GM368" s="198"/>
      <c r="GN368" s="198"/>
      <c r="GO368" s="198"/>
      <c r="GP368" s="198"/>
      <c r="GQ368" s="198"/>
      <c r="GR368" s="198"/>
      <c r="GS368" s="198"/>
      <c r="GT368" s="198"/>
      <c r="GU368" s="198"/>
      <c r="GV368" s="198"/>
      <c r="GW368" s="198"/>
      <c r="GX368" s="198"/>
      <c r="GY368" s="198"/>
      <c r="GZ368" s="198"/>
      <c r="HA368" s="198"/>
      <c r="HB368" s="198"/>
      <c r="HC368" s="198"/>
      <c r="HD368" s="198"/>
      <c r="HE368" s="198"/>
      <c r="HF368" s="198"/>
      <c r="HG368" s="198"/>
      <c r="HH368" s="198"/>
      <c r="HI368" s="198"/>
      <c r="HJ368" s="198"/>
      <c r="HK368" s="198"/>
      <c r="HL368" s="198"/>
      <c r="HM368" s="198"/>
      <c r="HN368" s="198"/>
    </row>
    <row r="369" s="197" customFormat="1" spans="1:222">
      <c r="A369" s="210"/>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c r="BN369" s="198"/>
      <c r="BO369" s="198"/>
      <c r="BP369" s="198"/>
      <c r="BQ369" s="198"/>
      <c r="BR369" s="198"/>
      <c r="BS369" s="198"/>
      <c r="BT369" s="198"/>
      <c r="BU369" s="198"/>
      <c r="BV369" s="198"/>
      <c r="BW369" s="198"/>
      <c r="BX369" s="198"/>
      <c r="BY369" s="198"/>
      <c r="BZ369" s="198"/>
      <c r="CA369" s="198"/>
      <c r="CB369" s="198"/>
      <c r="CC369" s="198"/>
      <c r="CD369" s="198"/>
      <c r="CE369" s="198"/>
      <c r="CF369" s="198"/>
      <c r="CG369" s="198"/>
      <c r="CH369" s="198"/>
      <c r="CI369" s="198"/>
      <c r="CJ369" s="198"/>
      <c r="CK369" s="198"/>
      <c r="CL369" s="198"/>
      <c r="CM369" s="198"/>
      <c r="CN369" s="198"/>
      <c r="CO369" s="198"/>
      <c r="CP369" s="198"/>
      <c r="CQ369" s="198"/>
      <c r="CR369" s="198"/>
      <c r="CS369" s="198"/>
      <c r="CT369" s="198"/>
      <c r="CU369" s="198"/>
      <c r="CV369" s="198"/>
      <c r="CW369" s="198"/>
      <c r="CX369" s="198"/>
      <c r="CY369" s="198"/>
      <c r="CZ369" s="198"/>
      <c r="DA369" s="198"/>
      <c r="DB369" s="198"/>
      <c r="DC369" s="198"/>
      <c r="DD369" s="198"/>
      <c r="DE369" s="198"/>
      <c r="DF369" s="198"/>
      <c r="DG369" s="198"/>
      <c r="DH369" s="198"/>
      <c r="DI369" s="198"/>
      <c r="DJ369" s="198"/>
      <c r="DK369" s="198"/>
      <c r="DL369" s="198"/>
      <c r="DM369" s="198"/>
      <c r="DN369" s="198"/>
      <c r="DO369" s="198"/>
      <c r="DP369" s="198"/>
      <c r="DQ369" s="198"/>
      <c r="DR369" s="198"/>
      <c r="DS369" s="198"/>
      <c r="DT369" s="198"/>
      <c r="DU369" s="198"/>
      <c r="DV369" s="198"/>
      <c r="DW369" s="198"/>
      <c r="DX369" s="198"/>
      <c r="DY369" s="198"/>
      <c r="DZ369" s="198"/>
      <c r="EA369" s="198"/>
      <c r="EB369" s="198"/>
      <c r="EC369" s="198"/>
      <c r="ED369" s="198"/>
      <c r="EE369" s="198"/>
      <c r="EF369" s="198"/>
      <c r="EG369" s="198"/>
      <c r="EH369" s="198"/>
      <c r="EI369" s="198"/>
      <c r="EJ369" s="198"/>
      <c r="EK369" s="198"/>
      <c r="EL369" s="198"/>
      <c r="EM369" s="198"/>
      <c r="EN369" s="198"/>
      <c r="EO369" s="198"/>
      <c r="EP369" s="198"/>
      <c r="EQ369" s="198"/>
      <c r="ER369" s="198"/>
      <c r="ES369" s="198"/>
      <c r="ET369" s="198"/>
      <c r="EU369" s="198"/>
      <c r="EV369" s="198"/>
      <c r="EW369" s="198"/>
      <c r="EX369" s="198"/>
      <c r="EY369" s="198"/>
      <c r="EZ369" s="198"/>
      <c r="FA369" s="198"/>
      <c r="FB369" s="198"/>
      <c r="FC369" s="198"/>
      <c r="FD369" s="198"/>
      <c r="FE369" s="198"/>
      <c r="FF369" s="198"/>
      <c r="FG369" s="198"/>
      <c r="FH369" s="198"/>
      <c r="FI369" s="198"/>
      <c r="FJ369" s="198"/>
      <c r="FK369" s="198"/>
      <c r="FL369" s="198"/>
      <c r="FM369" s="198"/>
      <c r="FN369" s="198"/>
      <c r="FO369" s="198"/>
      <c r="FP369" s="198"/>
      <c r="FQ369" s="198"/>
      <c r="FR369" s="198"/>
      <c r="FS369" s="198"/>
      <c r="FT369" s="198"/>
      <c r="FU369" s="198"/>
      <c r="FV369" s="198"/>
      <c r="FW369" s="198"/>
      <c r="FX369" s="198"/>
      <c r="FY369" s="198"/>
      <c r="FZ369" s="198"/>
      <c r="GA369" s="198"/>
      <c r="GB369" s="198"/>
      <c r="GC369" s="198"/>
      <c r="GD369" s="198"/>
      <c r="GE369" s="198"/>
      <c r="GF369" s="198"/>
      <c r="GG369" s="198"/>
      <c r="GH369" s="198"/>
      <c r="GI369" s="198"/>
      <c r="GJ369" s="198"/>
      <c r="GK369" s="198"/>
      <c r="GL369" s="198"/>
      <c r="GM369" s="198"/>
      <c r="GN369" s="198"/>
      <c r="GO369" s="198"/>
      <c r="GP369" s="198"/>
      <c r="GQ369" s="198"/>
      <c r="GR369" s="198"/>
      <c r="GS369" s="198"/>
      <c r="GT369" s="198"/>
      <c r="GU369" s="198"/>
      <c r="GV369" s="198"/>
      <c r="GW369" s="198"/>
      <c r="GX369" s="198"/>
      <c r="GY369" s="198"/>
      <c r="GZ369" s="198"/>
      <c r="HA369" s="198"/>
      <c r="HB369" s="198"/>
      <c r="HC369" s="198"/>
      <c r="HD369" s="198"/>
      <c r="HE369" s="198"/>
      <c r="HF369" s="198"/>
      <c r="HG369" s="198"/>
      <c r="HH369" s="198"/>
      <c r="HI369" s="198"/>
      <c r="HJ369" s="198"/>
      <c r="HK369" s="198"/>
      <c r="HL369" s="198"/>
      <c r="HM369" s="198"/>
      <c r="HN369" s="198"/>
    </row>
    <row r="370" s="197" customFormat="1" spans="1:222">
      <c r="A370" s="210"/>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c r="BN370" s="198"/>
      <c r="BO370" s="198"/>
      <c r="BP370" s="198"/>
      <c r="BQ370" s="198"/>
      <c r="BR370" s="198"/>
      <c r="BS370" s="198"/>
      <c r="BT370" s="198"/>
      <c r="BU370" s="198"/>
      <c r="BV370" s="198"/>
      <c r="BW370" s="198"/>
      <c r="BX370" s="198"/>
      <c r="BY370" s="198"/>
      <c r="BZ370" s="198"/>
      <c r="CA370" s="198"/>
      <c r="CB370" s="198"/>
      <c r="CC370" s="198"/>
      <c r="CD370" s="198"/>
      <c r="CE370" s="198"/>
      <c r="CF370" s="198"/>
      <c r="CG370" s="198"/>
      <c r="CH370" s="198"/>
      <c r="CI370" s="198"/>
      <c r="CJ370" s="198"/>
      <c r="CK370" s="198"/>
      <c r="CL370" s="198"/>
      <c r="CM370" s="198"/>
      <c r="CN370" s="198"/>
      <c r="CO370" s="198"/>
      <c r="CP370" s="198"/>
      <c r="CQ370" s="198"/>
      <c r="CR370" s="198"/>
      <c r="CS370" s="198"/>
      <c r="CT370" s="198"/>
      <c r="CU370" s="198"/>
      <c r="CV370" s="198"/>
      <c r="CW370" s="198"/>
      <c r="CX370" s="198"/>
      <c r="CY370" s="198"/>
      <c r="CZ370" s="198"/>
      <c r="DA370" s="198"/>
      <c r="DB370" s="198"/>
      <c r="DC370" s="198"/>
      <c r="DD370" s="198"/>
      <c r="DE370" s="198"/>
      <c r="DF370" s="198"/>
      <c r="DG370" s="198"/>
      <c r="DH370" s="198"/>
      <c r="DI370" s="198"/>
      <c r="DJ370" s="198"/>
      <c r="DK370" s="198"/>
      <c r="DL370" s="198"/>
      <c r="DM370" s="198"/>
      <c r="DN370" s="198"/>
      <c r="DO370" s="198"/>
      <c r="DP370" s="198"/>
      <c r="DQ370" s="198"/>
      <c r="DR370" s="198"/>
      <c r="DS370" s="198"/>
      <c r="DT370" s="198"/>
      <c r="DU370" s="198"/>
      <c r="DV370" s="198"/>
      <c r="DW370" s="198"/>
      <c r="DX370" s="198"/>
      <c r="DY370" s="198"/>
      <c r="DZ370" s="198"/>
      <c r="EA370" s="198"/>
      <c r="EB370" s="198"/>
      <c r="EC370" s="198"/>
      <c r="ED370" s="198"/>
      <c r="EE370" s="198"/>
      <c r="EF370" s="198"/>
      <c r="EG370" s="198"/>
      <c r="EH370" s="198"/>
      <c r="EI370" s="198"/>
      <c r="EJ370" s="198"/>
      <c r="EK370" s="198"/>
      <c r="EL370" s="198"/>
      <c r="EM370" s="198"/>
      <c r="EN370" s="198"/>
      <c r="EO370" s="198"/>
      <c r="EP370" s="198"/>
      <c r="EQ370" s="198"/>
      <c r="ER370" s="198"/>
      <c r="ES370" s="198"/>
      <c r="ET370" s="198"/>
      <c r="EU370" s="198"/>
      <c r="EV370" s="198"/>
      <c r="EW370" s="198"/>
      <c r="EX370" s="198"/>
      <c r="EY370" s="198"/>
      <c r="EZ370" s="198"/>
      <c r="FA370" s="198"/>
      <c r="FB370" s="198"/>
      <c r="FC370" s="198"/>
      <c r="FD370" s="198"/>
      <c r="FE370" s="198"/>
      <c r="FF370" s="198"/>
      <c r="FG370" s="198"/>
      <c r="FH370" s="198"/>
      <c r="FI370" s="198"/>
      <c r="FJ370" s="198"/>
      <c r="FK370" s="198"/>
      <c r="FL370" s="198"/>
      <c r="FM370" s="198"/>
      <c r="FN370" s="198"/>
      <c r="FO370" s="198"/>
      <c r="FP370" s="198"/>
      <c r="FQ370" s="198"/>
      <c r="FR370" s="198"/>
      <c r="FS370" s="198"/>
      <c r="FT370" s="198"/>
      <c r="FU370" s="198"/>
      <c r="FV370" s="198"/>
      <c r="FW370" s="198"/>
      <c r="FX370" s="198"/>
      <c r="FY370" s="198"/>
      <c r="FZ370" s="198"/>
      <c r="GA370" s="198"/>
      <c r="GB370" s="198"/>
      <c r="GC370" s="198"/>
      <c r="GD370" s="198"/>
      <c r="GE370" s="198"/>
      <c r="GF370" s="198"/>
      <c r="GG370" s="198"/>
      <c r="GH370" s="198"/>
      <c r="GI370" s="198"/>
      <c r="GJ370" s="198"/>
      <c r="GK370" s="198"/>
      <c r="GL370" s="198"/>
      <c r="GM370" s="198"/>
      <c r="GN370" s="198"/>
      <c r="GO370" s="198"/>
      <c r="GP370" s="198"/>
      <c r="GQ370" s="198"/>
      <c r="GR370" s="198"/>
      <c r="GS370" s="198"/>
      <c r="GT370" s="198"/>
      <c r="GU370" s="198"/>
      <c r="GV370" s="198"/>
      <c r="GW370" s="198"/>
      <c r="GX370" s="198"/>
      <c r="GY370" s="198"/>
      <c r="GZ370" s="198"/>
      <c r="HA370" s="198"/>
      <c r="HB370" s="198"/>
      <c r="HC370" s="198"/>
      <c r="HD370" s="198"/>
      <c r="HE370" s="198"/>
      <c r="HF370" s="198"/>
      <c r="HG370" s="198"/>
      <c r="HH370" s="198"/>
      <c r="HI370" s="198"/>
      <c r="HJ370" s="198"/>
      <c r="HK370" s="198"/>
      <c r="HL370" s="198"/>
      <c r="HM370" s="198"/>
      <c r="HN370" s="198"/>
    </row>
    <row r="371" s="197" customFormat="1" spans="1:222">
      <c r="A371" s="210"/>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c r="BN371" s="198"/>
      <c r="BO371" s="198"/>
      <c r="BP371" s="198"/>
      <c r="BQ371" s="198"/>
      <c r="BR371" s="198"/>
      <c r="BS371" s="198"/>
      <c r="BT371" s="198"/>
      <c r="BU371" s="198"/>
      <c r="BV371" s="198"/>
      <c r="BW371" s="198"/>
      <c r="BX371" s="198"/>
      <c r="BY371" s="198"/>
      <c r="BZ371" s="198"/>
      <c r="CA371" s="198"/>
      <c r="CB371" s="198"/>
      <c r="CC371" s="198"/>
      <c r="CD371" s="198"/>
      <c r="CE371" s="198"/>
      <c r="CF371" s="198"/>
      <c r="CG371" s="198"/>
      <c r="CH371" s="198"/>
      <c r="CI371" s="198"/>
      <c r="CJ371" s="198"/>
      <c r="CK371" s="198"/>
      <c r="CL371" s="198"/>
      <c r="CM371" s="198"/>
      <c r="CN371" s="198"/>
      <c r="CO371" s="198"/>
      <c r="CP371" s="198"/>
      <c r="CQ371" s="198"/>
      <c r="CR371" s="198"/>
      <c r="CS371" s="198"/>
      <c r="CT371" s="198"/>
      <c r="CU371" s="198"/>
      <c r="CV371" s="198"/>
      <c r="CW371" s="198"/>
      <c r="CX371" s="198"/>
      <c r="CY371" s="198"/>
      <c r="CZ371" s="198"/>
      <c r="DA371" s="198"/>
      <c r="DB371" s="198"/>
      <c r="DC371" s="198"/>
      <c r="DD371" s="198"/>
      <c r="DE371" s="198"/>
      <c r="DF371" s="198"/>
      <c r="DG371" s="198"/>
      <c r="DH371" s="198"/>
      <c r="DI371" s="198"/>
      <c r="DJ371" s="198"/>
      <c r="DK371" s="198"/>
      <c r="DL371" s="198"/>
      <c r="DM371" s="198"/>
      <c r="DN371" s="198"/>
      <c r="DO371" s="198"/>
      <c r="DP371" s="198"/>
      <c r="DQ371" s="198"/>
      <c r="DR371" s="198"/>
      <c r="DS371" s="198"/>
      <c r="DT371" s="198"/>
      <c r="DU371" s="198"/>
      <c r="DV371" s="198"/>
      <c r="DW371" s="198"/>
      <c r="DX371" s="198"/>
      <c r="DY371" s="198"/>
      <c r="DZ371" s="198"/>
      <c r="EA371" s="198"/>
      <c r="EB371" s="198"/>
      <c r="EC371" s="198"/>
      <c r="ED371" s="198"/>
      <c r="EE371" s="198"/>
      <c r="EF371" s="198"/>
      <c r="EG371" s="198"/>
      <c r="EH371" s="198"/>
      <c r="EI371" s="198"/>
      <c r="EJ371" s="198"/>
      <c r="EK371" s="198"/>
      <c r="EL371" s="198"/>
      <c r="EM371" s="198"/>
      <c r="EN371" s="198"/>
      <c r="EO371" s="198"/>
      <c r="EP371" s="198"/>
      <c r="EQ371" s="198"/>
      <c r="ER371" s="198"/>
      <c r="ES371" s="198"/>
      <c r="ET371" s="198"/>
      <c r="EU371" s="198"/>
      <c r="EV371" s="198"/>
      <c r="EW371" s="198"/>
      <c r="EX371" s="198"/>
      <c r="EY371" s="198"/>
      <c r="EZ371" s="198"/>
      <c r="FA371" s="198"/>
      <c r="FB371" s="198"/>
      <c r="FC371" s="198"/>
      <c r="FD371" s="198"/>
      <c r="FE371" s="198"/>
      <c r="FF371" s="198"/>
      <c r="FG371" s="198"/>
      <c r="FH371" s="198"/>
      <c r="FI371" s="198"/>
      <c r="FJ371" s="198"/>
      <c r="FK371" s="198"/>
      <c r="FL371" s="198"/>
      <c r="FM371" s="198"/>
      <c r="FN371" s="198"/>
      <c r="FO371" s="198"/>
      <c r="FP371" s="198"/>
      <c r="FQ371" s="198"/>
      <c r="FR371" s="198"/>
      <c r="FS371" s="198"/>
      <c r="FT371" s="198"/>
      <c r="FU371" s="198"/>
      <c r="FV371" s="198"/>
      <c r="FW371" s="198"/>
      <c r="FX371" s="198"/>
      <c r="FY371" s="198"/>
      <c r="FZ371" s="198"/>
      <c r="GA371" s="198"/>
      <c r="GB371" s="198"/>
      <c r="GC371" s="198"/>
      <c r="GD371" s="198"/>
      <c r="GE371" s="198"/>
      <c r="GF371" s="198"/>
      <c r="GG371" s="198"/>
      <c r="GH371" s="198"/>
      <c r="GI371" s="198"/>
      <c r="GJ371" s="198"/>
      <c r="GK371" s="198"/>
      <c r="GL371" s="198"/>
      <c r="GM371" s="198"/>
      <c r="GN371" s="198"/>
      <c r="GO371" s="198"/>
      <c r="GP371" s="198"/>
      <c r="GQ371" s="198"/>
      <c r="GR371" s="198"/>
      <c r="GS371" s="198"/>
      <c r="GT371" s="198"/>
      <c r="GU371" s="198"/>
      <c r="GV371" s="198"/>
      <c r="GW371" s="198"/>
      <c r="GX371" s="198"/>
      <c r="GY371" s="198"/>
      <c r="GZ371" s="198"/>
      <c r="HA371" s="198"/>
      <c r="HB371" s="198"/>
      <c r="HC371" s="198"/>
      <c r="HD371" s="198"/>
      <c r="HE371" s="198"/>
      <c r="HF371" s="198"/>
      <c r="HG371" s="198"/>
      <c r="HH371" s="198"/>
      <c r="HI371" s="198"/>
      <c r="HJ371" s="198"/>
      <c r="HK371" s="198"/>
      <c r="HL371" s="198"/>
      <c r="HM371" s="198"/>
      <c r="HN371" s="198"/>
    </row>
    <row r="372" s="197" customFormat="1" spans="1:222">
      <c r="A372" s="210"/>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c r="BN372" s="198"/>
      <c r="BO372" s="198"/>
      <c r="BP372" s="198"/>
      <c r="BQ372" s="198"/>
      <c r="BR372" s="198"/>
      <c r="BS372" s="198"/>
      <c r="BT372" s="198"/>
      <c r="BU372" s="198"/>
      <c r="BV372" s="198"/>
      <c r="BW372" s="198"/>
      <c r="BX372" s="198"/>
      <c r="BY372" s="198"/>
      <c r="BZ372" s="198"/>
      <c r="CA372" s="198"/>
      <c r="CB372" s="198"/>
      <c r="CC372" s="198"/>
      <c r="CD372" s="198"/>
      <c r="CE372" s="198"/>
      <c r="CF372" s="198"/>
      <c r="CG372" s="198"/>
      <c r="CH372" s="198"/>
      <c r="CI372" s="198"/>
      <c r="CJ372" s="198"/>
      <c r="CK372" s="198"/>
      <c r="CL372" s="198"/>
      <c r="CM372" s="198"/>
      <c r="CN372" s="198"/>
      <c r="CO372" s="198"/>
      <c r="CP372" s="198"/>
      <c r="CQ372" s="198"/>
      <c r="CR372" s="198"/>
      <c r="CS372" s="198"/>
      <c r="CT372" s="198"/>
      <c r="CU372" s="198"/>
      <c r="CV372" s="198"/>
      <c r="CW372" s="198"/>
      <c r="CX372" s="198"/>
      <c r="CY372" s="198"/>
      <c r="CZ372" s="198"/>
      <c r="DA372" s="198"/>
      <c r="DB372" s="198"/>
      <c r="DC372" s="198"/>
      <c r="DD372" s="198"/>
      <c r="DE372" s="198"/>
      <c r="DF372" s="198"/>
      <c r="DG372" s="198"/>
      <c r="DH372" s="198"/>
      <c r="DI372" s="198"/>
      <c r="DJ372" s="198"/>
      <c r="DK372" s="198"/>
      <c r="DL372" s="198"/>
      <c r="DM372" s="198"/>
      <c r="DN372" s="198"/>
      <c r="DO372" s="198"/>
      <c r="DP372" s="198"/>
      <c r="DQ372" s="198"/>
      <c r="DR372" s="198"/>
      <c r="DS372" s="198"/>
      <c r="DT372" s="198"/>
      <c r="DU372" s="198"/>
      <c r="DV372" s="198"/>
      <c r="DW372" s="198"/>
      <c r="DX372" s="198"/>
      <c r="DY372" s="198"/>
      <c r="DZ372" s="198"/>
      <c r="EA372" s="198"/>
      <c r="EB372" s="198"/>
      <c r="EC372" s="198"/>
      <c r="ED372" s="198"/>
      <c r="EE372" s="198"/>
      <c r="EF372" s="198"/>
      <c r="EG372" s="198"/>
      <c r="EH372" s="198"/>
      <c r="EI372" s="198"/>
      <c r="EJ372" s="198"/>
      <c r="EK372" s="198"/>
      <c r="EL372" s="198"/>
      <c r="EM372" s="198"/>
      <c r="EN372" s="198"/>
      <c r="EO372" s="198"/>
      <c r="EP372" s="198"/>
      <c r="EQ372" s="198"/>
      <c r="ER372" s="198"/>
      <c r="ES372" s="198"/>
      <c r="ET372" s="198"/>
      <c r="EU372" s="198"/>
      <c r="EV372" s="198"/>
      <c r="EW372" s="198"/>
      <c r="EX372" s="198"/>
      <c r="EY372" s="198"/>
      <c r="EZ372" s="198"/>
      <c r="FA372" s="198"/>
      <c r="FB372" s="198"/>
      <c r="FC372" s="198"/>
      <c r="FD372" s="198"/>
      <c r="FE372" s="198"/>
      <c r="FF372" s="198"/>
      <c r="FG372" s="198"/>
      <c r="FH372" s="198"/>
      <c r="FI372" s="198"/>
      <c r="FJ372" s="198"/>
      <c r="FK372" s="198"/>
      <c r="FL372" s="198"/>
      <c r="FM372" s="198"/>
      <c r="FN372" s="198"/>
      <c r="FO372" s="198"/>
      <c r="FP372" s="198"/>
      <c r="FQ372" s="198"/>
      <c r="FR372" s="198"/>
      <c r="FS372" s="198"/>
      <c r="FT372" s="198"/>
      <c r="FU372" s="198"/>
      <c r="FV372" s="198"/>
      <c r="FW372" s="198"/>
      <c r="FX372" s="198"/>
      <c r="FY372" s="198"/>
      <c r="FZ372" s="198"/>
      <c r="GA372" s="198"/>
      <c r="GB372" s="198"/>
      <c r="GC372" s="198"/>
      <c r="GD372" s="198"/>
      <c r="GE372" s="198"/>
      <c r="GF372" s="198"/>
      <c r="GG372" s="198"/>
      <c r="GH372" s="198"/>
      <c r="GI372" s="198"/>
      <c r="GJ372" s="198"/>
      <c r="GK372" s="198"/>
      <c r="GL372" s="198"/>
      <c r="GM372" s="198"/>
      <c r="GN372" s="198"/>
      <c r="GO372" s="198"/>
      <c r="GP372" s="198"/>
      <c r="GQ372" s="198"/>
      <c r="GR372" s="198"/>
      <c r="GS372" s="198"/>
      <c r="GT372" s="198"/>
      <c r="GU372" s="198"/>
      <c r="GV372" s="198"/>
      <c r="GW372" s="198"/>
      <c r="GX372" s="198"/>
      <c r="GY372" s="198"/>
      <c r="GZ372" s="198"/>
      <c r="HA372" s="198"/>
      <c r="HB372" s="198"/>
      <c r="HC372" s="198"/>
      <c r="HD372" s="198"/>
      <c r="HE372" s="198"/>
      <c r="HF372" s="198"/>
      <c r="HG372" s="198"/>
      <c r="HH372" s="198"/>
      <c r="HI372" s="198"/>
      <c r="HJ372" s="198"/>
      <c r="HK372" s="198"/>
      <c r="HL372" s="198"/>
      <c r="HM372" s="198"/>
      <c r="HN372" s="198"/>
    </row>
    <row r="373" s="197" customFormat="1" spans="1:222">
      <c r="A373" s="210"/>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c r="BN373" s="198"/>
      <c r="BO373" s="198"/>
      <c r="BP373" s="198"/>
      <c r="BQ373" s="198"/>
      <c r="BR373" s="198"/>
      <c r="BS373" s="198"/>
      <c r="BT373" s="198"/>
      <c r="BU373" s="198"/>
      <c r="BV373" s="198"/>
      <c r="BW373" s="198"/>
      <c r="BX373" s="198"/>
      <c r="BY373" s="198"/>
      <c r="BZ373" s="198"/>
      <c r="CA373" s="198"/>
      <c r="CB373" s="198"/>
      <c r="CC373" s="198"/>
      <c r="CD373" s="198"/>
      <c r="CE373" s="198"/>
      <c r="CF373" s="198"/>
      <c r="CG373" s="198"/>
      <c r="CH373" s="198"/>
      <c r="CI373" s="198"/>
      <c r="CJ373" s="198"/>
      <c r="CK373" s="198"/>
      <c r="CL373" s="198"/>
      <c r="CM373" s="198"/>
      <c r="CN373" s="198"/>
      <c r="CO373" s="198"/>
      <c r="CP373" s="198"/>
      <c r="CQ373" s="198"/>
      <c r="CR373" s="198"/>
      <c r="CS373" s="198"/>
      <c r="CT373" s="198"/>
      <c r="CU373" s="198"/>
      <c r="CV373" s="198"/>
      <c r="CW373" s="198"/>
      <c r="CX373" s="198"/>
      <c r="CY373" s="198"/>
      <c r="CZ373" s="198"/>
      <c r="DA373" s="198"/>
      <c r="DB373" s="198"/>
      <c r="DC373" s="198"/>
      <c r="DD373" s="198"/>
      <c r="DE373" s="198"/>
      <c r="DF373" s="198"/>
      <c r="DG373" s="198"/>
      <c r="DH373" s="198"/>
      <c r="DI373" s="198"/>
      <c r="DJ373" s="198"/>
      <c r="DK373" s="198"/>
      <c r="DL373" s="198"/>
      <c r="DM373" s="198"/>
      <c r="DN373" s="198"/>
      <c r="DO373" s="198"/>
      <c r="DP373" s="198"/>
      <c r="DQ373" s="198"/>
      <c r="DR373" s="198"/>
      <c r="DS373" s="198"/>
      <c r="DT373" s="198"/>
      <c r="DU373" s="198"/>
      <c r="DV373" s="198"/>
      <c r="DW373" s="198"/>
      <c r="DX373" s="198"/>
      <c r="DY373" s="198"/>
      <c r="DZ373" s="198"/>
      <c r="EA373" s="198"/>
      <c r="EB373" s="198"/>
      <c r="EC373" s="198"/>
      <c r="ED373" s="198"/>
      <c r="EE373" s="198"/>
      <c r="EF373" s="198"/>
      <c r="EG373" s="198"/>
      <c r="EH373" s="198"/>
      <c r="EI373" s="198"/>
      <c r="EJ373" s="198"/>
      <c r="EK373" s="198"/>
      <c r="EL373" s="198"/>
      <c r="EM373" s="198"/>
      <c r="EN373" s="198"/>
      <c r="EO373" s="198"/>
      <c r="EP373" s="198"/>
      <c r="EQ373" s="198"/>
      <c r="ER373" s="198"/>
      <c r="ES373" s="198"/>
      <c r="ET373" s="198"/>
      <c r="EU373" s="198"/>
      <c r="EV373" s="198"/>
      <c r="EW373" s="198"/>
      <c r="EX373" s="198"/>
      <c r="EY373" s="198"/>
      <c r="EZ373" s="198"/>
      <c r="FA373" s="198"/>
      <c r="FB373" s="198"/>
      <c r="FC373" s="198"/>
      <c r="FD373" s="198"/>
      <c r="FE373" s="198"/>
      <c r="FF373" s="198"/>
      <c r="FG373" s="198"/>
      <c r="FH373" s="198"/>
      <c r="FI373" s="198"/>
      <c r="FJ373" s="198"/>
      <c r="FK373" s="198"/>
      <c r="FL373" s="198"/>
      <c r="FM373" s="198"/>
      <c r="FN373" s="198"/>
      <c r="FO373" s="198"/>
      <c r="FP373" s="198"/>
      <c r="FQ373" s="198"/>
      <c r="FR373" s="198"/>
      <c r="FS373" s="198"/>
      <c r="FT373" s="198"/>
      <c r="FU373" s="198"/>
      <c r="FV373" s="198"/>
      <c r="FW373" s="198"/>
      <c r="FX373" s="198"/>
      <c r="FY373" s="198"/>
      <c r="FZ373" s="198"/>
      <c r="GA373" s="198"/>
      <c r="GB373" s="198"/>
      <c r="GC373" s="198"/>
      <c r="GD373" s="198"/>
      <c r="GE373" s="198"/>
      <c r="GF373" s="198"/>
      <c r="GG373" s="198"/>
      <c r="GH373" s="198"/>
      <c r="GI373" s="198"/>
      <c r="GJ373" s="198"/>
      <c r="GK373" s="198"/>
      <c r="GL373" s="198"/>
      <c r="GM373" s="198"/>
      <c r="GN373" s="198"/>
      <c r="GO373" s="198"/>
      <c r="GP373" s="198"/>
      <c r="GQ373" s="198"/>
      <c r="GR373" s="198"/>
      <c r="GS373" s="198"/>
      <c r="GT373" s="198"/>
      <c r="GU373" s="198"/>
      <c r="GV373" s="198"/>
      <c r="GW373" s="198"/>
      <c r="GX373" s="198"/>
      <c r="GY373" s="198"/>
      <c r="GZ373" s="198"/>
      <c r="HA373" s="198"/>
      <c r="HB373" s="198"/>
      <c r="HC373" s="198"/>
      <c r="HD373" s="198"/>
      <c r="HE373" s="198"/>
      <c r="HF373" s="198"/>
      <c r="HG373" s="198"/>
      <c r="HH373" s="198"/>
      <c r="HI373" s="198"/>
      <c r="HJ373" s="198"/>
      <c r="HK373" s="198"/>
      <c r="HL373" s="198"/>
      <c r="HM373" s="198"/>
      <c r="HN373" s="198"/>
    </row>
    <row r="374" s="197" customFormat="1" spans="1:222">
      <c r="A374" s="210"/>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198"/>
      <c r="BU374" s="198"/>
      <c r="BV374" s="198"/>
      <c r="BW374" s="198"/>
      <c r="BX374" s="198"/>
      <c r="BY374" s="198"/>
      <c r="BZ374" s="198"/>
      <c r="CA374" s="198"/>
      <c r="CB374" s="198"/>
      <c r="CC374" s="198"/>
      <c r="CD374" s="198"/>
      <c r="CE374" s="198"/>
      <c r="CF374" s="198"/>
      <c r="CG374" s="198"/>
      <c r="CH374" s="198"/>
      <c r="CI374" s="198"/>
      <c r="CJ374" s="198"/>
      <c r="CK374" s="198"/>
      <c r="CL374" s="198"/>
      <c r="CM374" s="198"/>
      <c r="CN374" s="198"/>
      <c r="CO374" s="198"/>
      <c r="CP374" s="198"/>
      <c r="CQ374" s="198"/>
      <c r="CR374" s="198"/>
      <c r="CS374" s="198"/>
      <c r="CT374" s="198"/>
      <c r="CU374" s="198"/>
      <c r="CV374" s="198"/>
      <c r="CW374" s="198"/>
      <c r="CX374" s="198"/>
      <c r="CY374" s="198"/>
      <c r="CZ374" s="198"/>
      <c r="DA374" s="198"/>
      <c r="DB374" s="198"/>
      <c r="DC374" s="198"/>
      <c r="DD374" s="198"/>
      <c r="DE374" s="198"/>
      <c r="DF374" s="198"/>
      <c r="DG374" s="198"/>
      <c r="DH374" s="198"/>
      <c r="DI374" s="198"/>
      <c r="DJ374" s="198"/>
      <c r="DK374" s="198"/>
      <c r="DL374" s="198"/>
      <c r="DM374" s="198"/>
      <c r="DN374" s="198"/>
      <c r="DO374" s="198"/>
      <c r="DP374" s="198"/>
      <c r="DQ374" s="198"/>
      <c r="DR374" s="198"/>
      <c r="DS374" s="198"/>
      <c r="DT374" s="198"/>
      <c r="DU374" s="198"/>
      <c r="DV374" s="198"/>
      <c r="DW374" s="198"/>
      <c r="DX374" s="198"/>
      <c r="DY374" s="198"/>
      <c r="DZ374" s="198"/>
      <c r="EA374" s="198"/>
      <c r="EB374" s="198"/>
      <c r="EC374" s="198"/>
      <c r="ED374" s="198"/>
      <c r="EE374" s="198"/>
      <c r="EF374" s="198"/>
      <c r="EG374" s="198"/>
      <c r="EH374" s="198"/>
      <c r="EI374" s="198"/>
      <c r="EJ374" s="198"/>
      <c r="EK374" s="198"/>
      <c r="EL374" s="198"/>
      <c r="EM374" s="198"/>
      <c r="EN374" s="198"/>
      <c r="EO374" s="198"/>
      <c r="EP374" s="198"/>
      <c r="EQ374" s="198"/>
      <c r="ER374" s="198"/>
      <c r="ES374" s="198"/>
      <c r="ET374" s="198"/>
      <c r="EU374" s="198"/>
      <c r="EV374" s="198"/>
      <c r="EW374" s="198"/>
      <c r="EX374" s="198"/>
      <c r="EY374" s="198"/>
      <c r="EZ374" s="198"/>
      <c r="FA374" s="198"/>
      <c r="FB374" s="198"/>
      <c r="FC374" s="198"/>
      <c r="FD374" s="198"/>
      <c r="FE374" s="198"/>
      <c r="FF374" s="198"/>
      <c r="FG374" s="198"/>
      <c r="FH374" s="198"/>
      <c r="FI374" s="198"/>
      <c r="FJ374" s="198"/>
      <c r="FK374" s="198"/>
      <c r="FL374" s="198"/>
      <c r="FM374" s="198"/>
      <c r="FN374" s="198"/>
      <c r="FO374" s="198"/>
      <c r="FP374" s="198"/>
      <c r="FQ374" s="198"/>
      <c r="FR374" s="198"/>
      <c r="FS374" s="198"/>
      <c r="FT374" s="198"/>
      <c r="FU374" s="198"/>
      <c r="FV374" s="198"/>
      <c r="FW374" s="198"/>
      <c r="FX374" s="198"/>
      <c r="FY374" s="198"/>
      <c r="FZ374" s="198"/>
      <c r="GA374" s="198"/>
      <c r="GB374" s="198"/>
      <c r="GC374" s="198"/>
      <c r="GD374" s="198"/>
      <c r="GE374" s="198"/>
      <c r="GF374" s="198"/>
      <c r="GG374" s="198"/>
      <c r="GH374" s="198"/>
      <c r="GI374" s="198"/>
      <c r="GJ374" s="198"/>
      <c r="GK374" s="198"/>
      <c r="GL374" s="198"/>
      <c r="GM374" s="198"/>
      <c r="GN374" s="198"/>
      <c r="GO374" s="198"/>
      <c r="GP374" s="198"/>
      <c r="GQ374" s="198"/>
      <c r="GR374" s="198"/>
      <c r="GS374" s="198"/>
      <c r="GT374" s="198"/>
      <c r="GU374" s="198"/>
      <c r="GV374" s="198"/>
      <c r="GW374" s="198"/>
      <c r="GX374" s="198"/>
      <c r="GY374" s="198"/>
      <c r="GZ374" s="198"/>
      <c r="HA374" s="198"/>
      <c r="HB374" s="198"/>
      <c r="HC374" s="198"/>
      <c r="HD374" s="198"/>
      <c r="HE374" s="198"/>
      <c r="HF374" s="198"/>
      <c r="HG374" s="198"/>
      <c r="HH374" s="198"/>
      <c r="HI374" s="198"/>
      <c r="HJ374" s="198"/>
      <c r="HK374" s="198"/>
      <c r="HL374" s="198"/>
      <c r="HM374" s="198"/>
      <c r="HN374" s="198"/>
    </row>
    <row r="375" s="197" customFormat="1" spans="1:222">
      <c r="A375" s="21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c r="BN375" s="198"/>
      <c r="BO375" s="198"/>
      <c r="BP375" s="198"/>
      <c r="BQ375" s="198"/>
      <c r="BR375" s="198"/>
      <c r="BS375" s="198"/>
      <c r="BT375" s="198"/>
      <c r="BU375" s="198"/>
      <c r="BV375" s="198"/>
      <c r="BW375" s="198"/>
      <c r="BX375" s="198"/>
      <c r="BY375" s="198"/>
      <c r="BZ375" s="198"/>
      <c r="CA375" s="198"/>
      <c r="CB375" s="198"/>
      <c r="CC375" s="198"/>
      <c r="CD375" s="198"/>
      <c r="CE375" s="198"/>
      <c r="CF375" s="198"/>
      <c r="CG375" s="198"/>
      <c r="CH375" s="198"/>
      <c r="CI375" s="198"/>
      <c r="CJ375" s="198"/>
      <c r="CK375" s="198"/>
      <c r="CL375" s="198"/>
      <c r="CM375" s="198"/>
      <c r="CN375" s="198"/>
      <c r="CO375" s="198"/>
      <c r="CP375" s="198"/>
      <c r="CQ375" s="198"/>
      <c r="CR375" s="198"/>
      <c r="CS375" s="198"/>
      <c r="CT375" s="198"/>
      <c r="CU375" s="198"/>
      <c r="CV375" s="198"/>
      <c r="CW375" s="198"/>
      <c r="CX375" s="198"/>
      <c r="CY375" s="198"/>
      <c r="CZ375" s="198"/>
      <c r="DA375" s="198"/>
      <c r="DB375" s="198"/>
      <c r="DC375" s="198"/>
      <c r="DD375" s="198"/>
      <c r="DE375" s="198"/>
      <c r="DF375" s="198"/>
      <c r="DG375" s="198"/>
      <c r="DH375" s="198"/>
      <c r="DI375" s="198"/>
      <c r="DJ375" s="198"/>
      <c r="DK375" s="198"/>
      <c r="DL375" s="198"/>
      <c r="DM375" s="198"/>
      <c r="DN375" s="198"/>
      <c r="DO375" s="198"/>
      <c r="DP375" s="198"/>
      <c r="DQ375" s="198"/>
      <c r="DR375" s="198"/>
      <c r="DS375" s="198"/>
      <c r="DT375" s="198"/>
      <c r="DU375" s="198"/>
      <c r="DV375" s="198"/>
      <c r="DW375" s="198"/>
      <c r="DX375" s="198"/>
      <c r="DY375" s="198"/>
      <c r="DZ375" s="198"/>
      <c r="EA375" s="198"/>
      <c r="EB375" s="198"/>
      <c r="EC375" s="198"/>
      <c r="ED375" s="198"/>
      <c r="EE375" s="198"/>
      <c r="EF375" s="198"/>
      <c r="EG375" s="198"/>
      <c r="EH375" s="198"/>
      <c r="EI375" s="198"/>
      <c r="EJ375" s="198"/>
      <c r="EK375" s="198"/>
      <c r="EL375" s="198"/>
      <c r="EM375" s="198"/>
      <c r="EN375" s="198"/>
      <c r="EO375" s="198"/>
      <c r="EP375" s="198"/>
      <c r="EQ375" s="198"/>
      <c r="ER375" s="198"/>
      <c r="ES375" s="198"/>
      <c r="ET375" s="198"/>
      <c r="EU375" s="198"/>
      <c r="EV375" s="198"/>
      <c r="EW375" s="198"/>
      <c r="EX375" s="198"/>
      <c r="EY375" s="198"/>
      <c r="EZ375" s="198"/>
      <c r="FA375" s="198"/>
      <c r="FB375" s="198"/>
      <c r="FC375" s="198"/>
      <c r="FD375" s="198"/>
      <c r="FE375" s="198"/>
      <c r="FF375" s="198"/>
      <c r="FG375" s="198"/>
      <c r="FH375" s="198"/>
      <c r="FI375" s="198"/>
      <c r="FJ375" s="198"/>
      <c r="FK375" s="198"/>
      <c r="FL375" s="198"/>
      <c r="FM375" s="198"/>
      <c r="FN375" s="198"/>
      <c r="FO375" s="198"/>
      <c r="FP375" s="198"/>
      <c r="FQ375" s="198"/>
      <c r="FR375" s="198"/>
      <c r="FS375" s="198"/>
      <c r="FT375" s="198"/>
      <c r="FU375" s="198"/>
      <c r="FV375" s="198"/>
      <c r="FW375" s="198"/>
      <c r="FX375" s="198"/>
      <c r="FY375" s="198"/>
      <c r="FZ375" s="198"/>
      <c r="GA375" s="198"/>
      <c r="GB375" s="198"/>
      <c r="GC375" s="198"/>
      <c r="GD375" s="198"/>
      <c r="GE375" s="198"/>
      <c r="GF375" s="198"/>
      <c r="GG375" s="198"/>
      <c r="GH375" s="198"/>
      <c r="GI375" s="198"/>
      <c r="GJ375" s="198"/>
      <c r="GK375" s="198"/>
      <c r="GL375" s="198"/>
      <c r="GM375" s="198"/>
      <c r="GN375" s="198"/>
      <c r="GO375" s="198"/>
      <c r="GP375" s="198"/>
      <c r="GQ375" s="198"/>
      <c r="GR375" s="198"/>
      <c r="GS375" s="198"/>
      <c r="GT375" s="198"/>
      <c r="GU375" s="198"/>
      <c r="GV375" s="198"/>
      <c r="GW375" s="198"/>
      <c r="GX375" s="198"/>
      <c r="GY375" s="198"/>
      <c r="GZ375" s="198"/>
      <c r="HA375" s="198"/>
      <c r="HB375" s="198"/>
      <c r="HC375" s="198"/>
      <c r="HD375" s="198"/>
      <c r="HE375" s="198"/>
      <c r="HF375" s="198"/>
      <c r="HG375" s="198"/>
      <c r="HH375" s="198"/>
      <c r="HI375" s="198"/>
      <c r="HJ375" s="198"/>
      <c r="HK375" s="198"/>
      <c r="HL375" s="198"/>
      <c r="HM375" s="198"/>
      <c r="HN375" s="198"/>
    </row>
    <row r="376" s="197" customFormat="1" spans="1:222">
      <c r="A376" s="210"/>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198"/>
      <c r="BU376" s="198"/>
      <c r="BV376" s="198"/>
      <c r="BW376" s="198"/>
      <c r="BX376" s="198"/>
      <c r="BY376" s="198"/>
      <c r="BZ376" s="198"/>
      <c r="CA376" s="198"/>
      <c r="CB376" s="198"/>
      <c r="CC376" s="198"/>
      <c r="CD376" s="198"/>
      <c r="CE376" s="198"/>
      <c r="CF376" s="198"/>
      <c r="CG376" s="198"/>
      <c r="CH376" s="198"/>
      <c r="CI376" s="198"/>
      <c r="CJ376" s="198"/>
      <c r="CK376" s="198"/>
      <c r="CL376" s="198"/>
      <c r="CM376" s="198"/>
      <c r="CN376" s="198"/>
      <c r="CO376" s="198"/>
      <c r="CP376" s="198"/>
      <c r="CQ376" s="198"/>
      <c r="CR376" s="198"/>
      <c r="CS376" s="198"/>
      <c r="CT376" s="198"/>
      <c r="CU376" s="198"/>
      <c r="CV376" s="198"/>
      <c r="CW376" s="198"/>
      <c r="CX376" s="198"/>
      <c r="CY376" s="198"/>
      <c r="CZ376" s="198"/>
      <c r="DA376" s="198"/>
      <c r="DB376" s="198"/>
      <c r="DC376" s="198"/>
      <c r="DD376" s="198"/>
      <c r="DE376" s="198"/>
      <c r="DF376" s="198"/>
      <c r="DG376" s="198"/>
      <c r="DH376" s="198"/>
      <c r="DI376" s="198"/>
      <c r="DJ376" s="198"/>
      <c r="DK376" s="198"/>
      <c r="DL376" s="198"/>
      <c r="DM376" s="198"/>
      <c r="DN376" s="198"/>
      <c r="DO376" s="198"/>
      <c r="DP376" s="198"/>
      <c r="DQ376" s="198"/>
      <c r="DR376" s="198"/>
      <c r="DS376" s="198"/>
      <c r="DT376" s="198"/>
      <c r="DU376" s="198"/>
      <c r="DV376" s="198"/>
      <c r="DW376" s="198"/>
      <c r="DX376" s="198"/>
      <c r="DY376" s="198"/>
      <c r="DZ376" s="198"/>
      <c r="EA376" s="198"/>
      <c r="EB376" s="198"/>
      <c r="EC376" s="198"/>
      <c r="ED376" s="198"/>
      <c r="EE376" s="198"/>
      <c r="EF376" s="198"/>
      <c r="EG376" s="198"/>
      <c r="EH376" s="198"/>
      <c r="EI376" s="198"/>
      <c r="EJ376" s="198"/>
      <c r="EK376" s="198"/>
      <c r="EL376" s="198"/>
      <c r="EM376" s="198"/>
      <c r="EN376" s="198"/>
      <c r="EO376" s="198"/>
      <c r="EP376" s="198"/>
      <c r="EQ376" s="198"/>
      <c r="ER376" s="198"/>
      <c r="ES376" s="198"/>
      <c r="ET376" s="198"/>
      <c r="EU376" s="198"/>
      <c r="EV376" s="198"/>
      <c r="EW376" s="198"/>
      <c r="EX376" s="198"/>
      <c r="EY376" s="198"/>
      <c r="EZ376" s="198"/>
      <c r="FA376" s="198"/>
      <c r="FB376" s="198"/>
      <c r="FC376" s="198"/>
      <c r="FD376" s="198"/>
      <c r="FE376" s="198"/>
      <c r="FF376" s="198"/>
      <c r="FG376" s="198"/>
      <c r="FH376" s="198"/>
      <c r="FI376" s="198"/>
      <c r="FJ376" s="198"/>
      <c r="FK376" s="198"/>
      <c r="FL376" s="198"/>
      <c r="FM376" s="198"/>
      <c r="FN376" s="198"/>
      <c r="FO376" s="198"/>
      <c r="FP376" s="198"/>
      <c r="FQ376" s="198"/>
      <c r="FR376" s="198"/>
      <c r="FS376" s="198"/>
      <c r="FT376" s="198"/>
      <c r="FU376" s="198"/>
      <c r="FV376" s="198"/>
      <c r="FW376" s="198"/>
      <c r="FX376" s="198"/>
      <c r="FY376" s="198"/>
      <c r="FZ376" s="198"/>
      <c r="GA376" s="198"/>
      <c r="GB376" s="198"/>
      <c r="GC376" s="198"/>
      <c r="GD376" s="198"/>
      <c r="GE376" s="198"/>
      <c r="GF376" s="198"/>
      <c r="GG376" s="198"/>
      <c r="GH376" s="198"/>
      <c r="GI376" s="198"/>
      <c r="GJ376" s="198"/>
      <c r="GK376" s="198"/>
      <c r="GL376" s="198"/>
      <c r="GM376" s="198"/>
      <c r="GN376" s="198"/>
      <c r="GO376" s="198"/>
      <c r="GP376" s="198"/>
      <c r="GQ376" s="198"/>
      <c r="GR376" s="198"/>
      <c r="GS376" s="198"/>
      <c r="GT376" s="198"/>
      <c r="GU376" s="198"/>
      <c r="GV376" s="198"/>
      <c r="GW376" s="198"/>
      <c r="GX376" s="198"/>
      <c r="GY376" s="198"/>
      <c r="GZ376" s="198"/>
      <c r="HA376" s="198"/>
      <c r="HB376" s="198"/>
      <c r="HC376" s="198"/>
      <c r="HD376" s="198"/>
      <c r="HE376" s="198"/>
      <c r="HF376" s="198"/>
      <c r="HG376" s="198"/>
      <c r="HH376" s="198"/>
      <c r="HI376" s="198"/>
      <c r="HJ376" s="198"/>
      <c r="HK376" s="198"/>
      <c r="HL376" s="198"/>
      <c r="HM376" s="198"/>
      <c r="HN376" s="198"/>
    </row>
    <row r="377" s="197" customFormat="1" spans="1:222">
      <c r="A377" s="210"/>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198"/>
      <c r="BU377" s="198"/>
      <c r="BV377" s="198"/>
      <c r="BW377" s="198"/>
      <c r="BX377" s="198"/>
      <c r="BY377" s="198"/>
      <c r="BZ377" s="198"/>
      <c r="CA377" s="198"/>
      <c r="CB377" s="198"/>
      <c r="CC377" s="198"/>
      <c r="CD377" s="198"/>
      <c r="CE377" s="198"/>
      <c r="CF377" s="198"/>
      <c r="CG377" s="198"/>
      <c r="CH377" s="198"/>
      <c r="CI377" s="198"/>
      <c r="CJ377" s="198"/>
      <c r="CK377" s="198"/>
      <c r="CL377" s="198"/>
      <c r="CM377" s="198"/>
      <c r="CN377" s="198"/>
      <c r="CO377" s="198"/>
      <c r="CP377" s="198"/>
      <c r="CQ377" s="198"/>
      <c r="CR377" s="198"/>
      <c r="CS377" s="198"/>
      <c r="CT377" s="198"/>
      <c r="CU377" s="198"/>
      <c r="CV377" s="198"/>
      <c r="CW377" s="198"/>
      <c r="CX377" s="198"/>
      <c r="CY377" s="198"/>
      <c r="CZ377" s="198"/>
      <c r="DA377" s="198"/>
      <c r="DB377" s="198"/>
      <c r="DC377" s="198"/>
      <c r="DD377" s="198"/>
      <c r="DE377" s="198"/>
      <c r="DF377" s="198"/>
      <c r="DG377" s="198"/>
      <c r="DH377" s="198"/>
      <c r="DI377" s="198"/>
      <c r="DJ377" s="198"/>
      <c r="DK377" s="198"/>
      <c r="DL377" s="198"/>
      <c r="DM377" s="198"/>
      <c r="DN377" s="198"/>
      <c r="DO377" s="198"/>
      <c r="DP377" s="198"/>
      <c r="DQ377" s="198"/>
      <c r="DR377" s="198"/>
      <c r="DS377" s="198"/>
      <c r="DT377" s="198"/>
      <c r="DU377" s="198"/>
      <c r="DV377" s="198"/>
      <c r="DW377" s="198"/>
      <c r="DX377" s="198"/>
      <c r="DY377" s="198"/>
      <c r="DZ377" s="198"/>
      <c r="EA377" s="198"/>
      <c r="EB377" s="198"/>
      <c r="EC377" s="198"/>
      <c r="ED377" s="198"/>
      <c r="EE377" s="198"/>
      <c r="EF377" s="198"/>
      <c r="EG377" s="198"/>
      <c r="EH377" s="198"/>
      <c r="EI377" s="198"/>
      <c r="EJ377" s="198"/>
      <c r="EK377" s="198"/>
      <c r="EL377" s="198"/>
      <c r="EM377" s="198"/>
      <c r="EN377" s="198"/>
      <c r="EO377" s="198"/>
      <c r="EP377" s="198"/>
      <c r="EQ377" s="198"/>
      <c r="ER377" s="198"/>
      <c r="ES377" s="198"/>
      <c r="ET377" s="198"/>
      <c r="EU377" s="198"/>
      <c r="EV377" s="198"/>
      <c r="EW377" s="198"/>
      <c r="EX377" s="198"/>
      <c r="EY377" s="198"/>
      <c r="EZ377" s="198"/>
      <c r="FA377" s="198"/>
      <c r="FB377" s="198"/>
      <c r="FC377" s="198"/>
      <c r="FD377" s="198"/>
      <c r="FE377" s="198"/>
      <c r="FF377" s="198"/>
      <c r="FG377" s="198"/>
      <c r="FH377" s="198"/>
      <c r="FI377" s="198"/>
      <c r="FJ377" s="198"/>
      <c r="FK377" s="198"/>
      <c r="FL377" s="198"/>
      <c r="FM377" s="198"/>
      <c r="FN377" s="198"/>
      <c r="FO377" s="198"/>
      <c r="FP377" s="198"/>
      <c r="FQ377" s="198"/>
      <c r="FR377" s="198"/>
      <c r="FS377" s="198"/>
      <c r="FT377" s="198"/>
      <c r="FU377" s="198"/>
      <c r="FV377" s="198"/>
      <c r="FW377" s="198"/>
      <c r="FX377" s="198"/>
      <c r="FY377" s="198"/>
      <c r="FZ377" s="198"/>
      <c r="GA377" s="198"/>
      <c r="GB377" s="198"/>
      <c r="GC377" s="198"/>
      <c r="GD377" s="198"/>
      <c r="GE377" s="198"/>
      <c r="GF377" s="198"/>
      <c r="GG377" s="198"/>
      <c r="GH377" s="198"/>
      <c r="GI377" s="198"/>
      <c r="GJ377" s="198"/>
      <c r="GK377" s="198"/>
      <c r="GL377" s="198"/>
      <c r="GM377" s="198"/>
      <c r="GN377" s="198"/>
      <c r="GO377" s="198"/>
      <c r="GP377" s="198"/>
      <c r="GQ377" s="198"/>
      <c r="GR377" s="198"/>
      <c r="GS377" s="198"/>
      <c r="GT377" s="198"/>
      <c r="GU377" s="198"/>
      <c r="GV377" s="198"/>
      <c r="GW377" s="198"/>
      <c r="GX377" s="198"/>
      <c r="GY377" s="198"/>
      <c r="GZ377" s="198"/>
      <c r="HA377" s="198"/>
      <c r="HB377" s="198"/>
      <c r="HC377" s="198"/>
      <c r="HD377" s="198"/>
      <c r="HE377" s="198"/>
      <c r="HF377" s="198"/>
      <c r="HG377" s="198"/>
      <c r="HH377" s="198"/>
      <c r="HI377" s="198"/>
      <c r="HJ377" s="198"/>
      <c r="HK377" s="198"/>
      <c r="HL377" s="198"/>
      <c r="HM377" s="198"/>
      <c r="HN377" s="198"/>
    </row>
    <row r="378" s="197" customFormat="1" spans="1:222">
      <c r="A378" s="210"/>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198"/>
      <c r="BU378" s="198"/>
      <c r="BV378" s="198"/>
      <c r="BW378" s="198"/>
      <c r="BX378" s="198"/>
      <c r="BY378" s="198"/>
      <c r="BZ378" s="198"/>
      <c r="CA378" s="198"/>
      <c r="CB378" s="198"/>
      <c r="CC378" s="198"/>
      <c r="CD378" s="198"/>
      <c r="CE378" s="198"/>
      <c r="CF378" s="198"/>
      <c r="CG378" s="198"/>
      <c r="CH378" s="198"/>
      <c r="CI378" s="198"/>
      <c r="CJ378" s="198"/>
      <c r="CK378" s="198"/>
      <c r="CL378" s="198"/>
      <c r="CM378" s="198"/>
      <c r="CN378" s="198"/>
      <c r="CO378" s="198"/>
      <c r="CP378" s="198"/>
      <c r="CQ378" s="198"/>
      <c r="CR378" s="198"/>
      <c r="CS378" s="198"/>
      <c r="CT378" s="198"/>
      <c r="CU378" s="198"/>
      <c r="CV378" s="198"/>
      <c r="CW378" s="198"/>
      <c r="CX378" s="198"/>
      <c r="CY378" s="198"/>
      <c r="CZ378" s="198"/>
      <c r="DA378" s="198"/>
      <c r="DB378" s="198"/>
      <c r="DC378" s="198"/>
      <c r="DD378" s="198"/>
      <c r="DE378" s="198"/>
      <c r="DF378" s="198"/>
      <c r="DG378" s="198"/>
      <c r="DH378" s="198"/>
      <c r="DI378" s="198"/>
      <c r="DJ378" s="198"/>
      <c r="DK378" s="198"/>
      <c r="DL378" s="198"/>
      <c r="DM378" s="198"/>
      <c r="DN378" s="198"/>
      <c r="DO378" s="198"/>
      <c r="DP378" s="198"/>
      <c r="DQ378" s="198"/>
      <c r="DR378" s="198"/>
      <c r="DS378" s="198"/>
      <c r="DT378" s="198"/>
      <c r="DU378" s="198"/>
      <c r="DV378" s="198"/>
      <c r="DW378" s="198"/>
      <c r="DX378" s="198"/>
      <c r="DY378" s="198"/>
      <c r="DZ378" s="198"/>
      <c r="EA378" s="198"/>
      <c r="EB378" s="198"/>
      <c r="EC378" s="198"/>
      <c r="ED378" s="198"/>
      <c r="EE378" s="198"/>
      <c r="EF378" s="198"/>
      <c r="EG378" s="198"/>
      <c r="EH378" s="198"/>
      <c r="EI378" s="198"/>
      <c r="EJ378" s="198"/>
      <c r="EK378" s="198"/>
      <c r="EL378" s="198"/>
      <c r="EM378" s="198"/>
      <c r="EN378" s="198"/>
      <c r="EO378" s="198"/>
      <c r="EP378" s="198"/>
      <c r="EQ378" s="198"/>
      <c r="ER378" s="198"/>
      <c r="ES378" s="198"/>
      <c r="ET378" s="198"/>
      <c r="EU378" s="198"/>
      <c r="EV378" s="198"/>
      <c r="EW378" s="198"/>
      <c r="EX378" s="198"/>
      <c r="EY378" s="198"/>
      <c r="EZ378" s="198"/>
      <c r="FA378" s="198"/>
      <c r="FB378" s="198"/>
      <c r="FC378" s="198"/>
      <c r="FD378" s="198"/>
      <c r="FE378" s="198"/>
      <c r="FF378" s="198"/>
      <c r="FG378" s="198"/>
      <c r="FH378" s="198"/>
      <c r="FI378" s="198"/>
      <c r="FJ378" s="198"/>
      <c r="FK378" s="198"/>
      <c r="FL378" s="198"/>
      <c r="FM378" s="198"/>
      <c r="FN378" s="198"/>
      <c r="FO378" s="198"/>
      <c r="FP378" s="198"/>
      <c r="FQ378" s="198"/>
      <c r="FR378" s="198"/>
      <c r="FS378" s="198"/>
      <c r="FT378" s="198"/>
      <c r="FU378" s="198"/>
      <c r="FV378" s="198"/>
      <c r="FW378" s="198"/>
      <c r="FX378" s="198"/>
      <c r="FY378" s="198"/>
      <c r="FZ378" s="198"/>
      <c r="GA378" s="198"/>
      <c r="GB378" s="198"/>
      <c r="GC378" s="198"/>
      <c r="GD378" s="198"/>
      <c r="GE378" s="198"/>
      <c r="GF378" s="198"/>
      <c r="GG378" s="198"/>
      <c r="GH378" s="198"/>
      <c r="GI378" s="198"/>
      <c r="GJ378" s="198"/>
      <c r="GK378" s="198"/>
      <c r="GL378" s="198"/>
      <c r="GM378" s="198"/>
      <c r="GN378" s="198"/>
      <c r="GO378" s="198"/>
      <c r="GP378" s="198"/>
      <c r="GQ378" s="198"/>
      <c r="GR378" s="198"/>
      <c r="GS378" s="198"/>
      <c r="GT378" s="198"/>
      <c r="GU378" s="198"/>
      <c r="GV378" s="198"/>
      <c r="GW378" s="198"/>
      <c r="GX378" s="198"/>
      <c r="GY378" s="198"/>
      <c r="GZ378" s="198"/>
      <c r="HA378" s="198"/>
      <c r="HB378" s="198"/>
      <c r="HC378" s="198"/>
      <c r="HD378" s="198"/>
      <c r="HE378" s="198"/>
      <c r="HF378" s="198"/>
      <c r="HG378" s="198"/>
      <c r="HH378" s="198"/>
      <c r="HI378" s="198"/>
      <c r="HJ378" s="198"/>
      <c r="HK378" s="198"/>
      <c r="HL378" s="198"/>
      <c r="HM378" s="198"/>
      <c r="HN378" s="198"/>
    </row>
    <row r="379" s="197" customFormat="1" spans="1:222">
      <c r="A379" s="210"/>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c r="BN379" s="198"/>
      <c r="BO379" s="198"/>
      <c r="BP379" s="198"/>
      <c r="BQ379" s="198"/>
      <c r="BR379" s="198"/>
      <c r="BS379" s="198"/>
      <c r="BT379" s="198"/>
      <c r="BU379" s="198"/>
      <c r="BV379" s="198"/>
      <c r="BW379" s="198"/>
      <c r="BX379" s="198"/>
      <c r="BY379" s="198"/>
      <c r="BZ379" s="198"/>
      <c r="CA379" s="198"/>
      <c r="CB379" s="198"/>
      <c r="CC379" s="198"/>
      <c r="CD379" s="198"/>
      <c r="CE379" s="198"/>
      <c r="CF379" s="198"/>
      <c r="CG379" s="198"/>
      <c r="CH379" s="198"/>
      <c r="CI379" s="198"/>
      <c r="CJ379" s="198"/>
      <c r="CK379" s="198"/>
      <c r="CL379" s="198"/>
      <c r="CM379" s="198"/>
      <c r="CN379" s="198"/>
      <c r="CO379" s="198"/>
      <c r="CP379" s="198"/>
      <c r="CQ379" s="198"/>
      <c r="CR379" s="198"/>
      <c r="CS379" s="198"/>
      <c r="CT379" s="198"/>
      <c r="CU379" s="198"/>
      <c r="CV379" s="198"/>
      <c r="CW379" s="198"/>
      <c r="CX379" s="198"/>
      <c r="CY379" s="198"/>
      <c r="CZ379" s="198"/>
      <c r="DA379" s="198"/>
      <c r="DB379" s="198"/>
      <c r="DC379" s="198"/>
      <c r="DD379" s="198"/>
      <c r="DE379" s="198"/>
      <c r="DF379" s="198"/>
      <c r="DG379" s="198"/>
      <c r="DH379" s="198"/>
      <c r="DI379" s="198"/>
      <c r="DJ379" s="198"/>
      <c r="DK379" s="198"/>
      <c r="DL379" s="198"/>
      <c r="DM379" s="198"/>
      <c r="DN379" s="198"/>
      <c r="DO379" s="198"/>
      <c r="DP379" s="198"/>
      <c r="DQ379" s="198"/>
      <c r="DR379" s="198"/>
      <c r="DS379" s="198"/>
      <c r="DT379" s="198"/>
      <c r="DU379" s="198"/>
      <c r="DV379" s="198"/>
      <c r="DW379" s="198"/>
      <c r="DX379" s="198"/>
      <c r="DY379" s="198"/>
      <c r="DZ379" s="198"/>
      <c r="EA379" s="198"/>
      <c r="EB379" s="198"/>
      <c r="EC379" s="198"/>
      <c r="ED379" s="198"/>
      <c r="EE379" s="198"/>
      <c r="EF379" s="198"/>
      <c r="EG379" s="198"/>
      <c r="EH379" s="198"/>
      <c r="EI379" s="198"/>
      <c r="EJ379" s="198"/>
      <c r="EK379" s="198"/>
      <c r="EL379" s="198"/>
      <c r="EM379" s="198"/>
      <c r="EN379" s="198"/>
      <c r="EO379" s="198"/>
      <c r="EP379" s="198"/>
      <c r="EQ379" s="198"/>
      <c r="ER379" s="198"/>
      <c r="ES379" s="198"/>
      <c r="ET379" s="198"/>
      <c r="EU379" s="198"/>
      <c r="EV379" s="198"/>
      <c r="EW379" s="198"/>
      <c r="EX379" s="198"/>
      <c r="EY379" s="198"/>
      <c r="EZ379" s="198"/>
      <c r="FA379" s="198"/>
      <c r="FB379" s="198"/>
      <c r="FC379" s="198"/>
      <c r="FD379" s="198"/>
      <c r="FE379" s="198"/>
      <c r="FF379" s="198"/>
      <c r="FG379" s="198"/>
      <c r="FH379" s="198"/>
      <c r="FI379" s="198"/>
      <c r="FJ379" s="198"/>
      <c r="FK379" s="198"/>
      <c r="FL379" s="198"/>
      <c r="FM379" s="198"/>
      <c r="FN379" s="198"/>
      <c r="FO379" s="198"/>
      <c r="FP379" s="198"/>
      <c r="FQ379" s="198"/>
      <c r="FR379" s="198"/>
      <c r="FS379" s="198"/>
      <c r="FT379" s="198"/>
      <c r="FU379" s="198"/>
      <c r="FV379" s="198"/>
      <c r="FW379" s="198"/>
      <c r="FX379" s="198"/>
      <c r="FY379" s="198"/>
      <c r="FZ379" s="198"/>
      <c r="GA379" s="198"/>
      <c r="GB379" s="198"/>
      <c r="GC379" s="198"/>
      <c r="GD379" s="198"/>
      <c r="GE379" s="198"/>
      <c r="GF379" s="198"/>
      <c r="GG379" s="198"/>
      <c r="GH379" s="198"/>
      <c r="GI379" s="198"/>
      <c r="GJ379" s="198"/>
      <c r="GK379" s="198"/>
      <c r="GL379" s="198"/>
      <c r="GM379" s="198"/>
      <c r="GN379" s="198"/>
      <c r="GO379" s="198"/>
      <c r="GP379" s="198"/>
      <c r="GQ379" s="198"/>
      <c r="GR379" s="198"/>
      <c r="GS379" s="198"/>
      <c r="GT379" s="198"/>
      <c r="GU379" s="198"/>
      <c r="GV379" s="198"/>
      <c r="GW379" s="198"/>
      <c r="GX379" s="198"/>
      <c r="GY379" s="198"/>
      <c r="GZ379" s="198"/>
      <c r="HA379" s="198"/>
      <c r="HB379" s="198"/>
      <c r="HC379" s="198"/>
      <c r="HD379" s="198"/>
      <c r="HE379" s="198"/>
      <c r="HF379" s="198"/>
      <c r="HG379" s="198"/>
      <c r="HH379" s="198"/>
      <c r="HI379" s="198"/>
      <c r="HJ379" s="198"/>
      <c r="HK379" s="198"/>
      <c r="HL379" s="198"/>
      <c r="HM379" s="198"/>
      <c r="HN379" s="198"/>
    </row>
    <row r="380" s="197" customFormat="1" spans="1:222">
      <c r="A380" s="210"/>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198"/>
      <c r="CF380" s="198"/>
      <c r="CG380" s="198"/>
      <c r="CH380" s="198"/>
      <c r="CI380" s="198"/>
      <c r="CJ380" s="198"/>
      <c r="CK380" s="198"/>
      <c r="CL380" s="198"/>
      <c r="CM380" s="198"/>
      <c r="CN380" s="198"/>
      <c r="CO380" s="198"/>
      <c r="CP380" s="198"/>
      <c r="CQ380" s="198"/>
      <c r="CR380" s="198"/>
      <c r="CS380" s="198"/>
      <c r="CT380" s="198"/>
      <c r="CU380" s="198"/>
      <c r="CV380" s="198"/>
      <c r="CW380" s="198"/>
      <c r="CX380" s="198"/>
      <c r="CY380" s="198"/>
      <c r="CZ380" s="198"/>
      <c r="DA380" s="198"/>
      <c r="DB380" s="198"/>
      <c r="DC380" s="198"/>
      <c r="DD380" s="198"/>
      <c r="DE380" s="198"/>
      <c r="DF380" s="198"/>
      <c r="DG380" s="198"/>
      <c r="DH380" s="198"/>
      <c r="DI380" s="198"/>
      <c r="DJ380" s="198"/>
      <c r="DK380" s="198"/>
      <c r="DL380" s="198"/>
      <c r="DM380" s="198"/>
      <c r="DN380" s="198"/>
      <c r="DO380" s="198"/>
      <c r="DP380" s="198"/>
      <c r="DQ380" s="198"/>
      <c r="DR380" s="198"/>
      <c r="DS380" s="198"/>
      <c r="DT380" s="198"/>
      <c r="DU380" s="198"/>
      <c r="DV380" s="198"/>
      <c r="DW380" s="198"/>
      <c r="DX380" s="198"/>
      <c r="DY380" s="198"/>
      <c r="DZ380" s="198"/>
      <c r="EA380" s="198"/>
      <c r="EB380" s="198"/>
      <c r="EC380" s="198"/>
      <c r="ED380" s="198"/>
      <c r="EE380" s="198"/>
      <c r="EF380" s="198"/>
      <c r="EG380" s="198"/>
      <c r="EH380" s="198"/>
      <c r="EI380" s="198"/>
      <c r="EJ380" s="198"/>
      <c r="EK380" s="198"/>
      <c r="EL380" s="198"/>
      <c r="EM380" s="198"/>
      <c r="EN380" s="198"/>
      <c r="EO380" s="198"/>
      <c r="EP380" s="198"/>
      <c r="EQ380" s="198"/>
      <c r="ER380" s="198"/>
      <c r="ES380" s="198"/>
      <c r="ET380" s="198"/>
      <c r="EU380" s="198"/>
      <c r="EV380" s="198"/>
      <c r="EW380" s="198"/>
      <c r="EX380" s="198"/>
      <c r="EY380" s="198"/>
      <c r="EZ380" s="198"/>
      <c r="FA380" s="198"/>
      <c r="FB380" s="198"/>
      <c r="FC380" s="198"/>
      <c r="FD380" s="198"/>
      <c r="FE380" s="198"/>
      <c r="FF380" s="198"/>
      <c r="FG380" s="198"/>
      <c r="FH380" s="198"/>
      <c r="FI380" s="198"/>
      <c r="FJ380" s="198"/>
      <c r="FK380" s="198"/>
      <c r="FL380" s="198"/>
      <c r="FM380" s="198"/>
      <c r="FN380" s="198"/>
      <c r="FO380" s="198"/>
      <c r="FP380" s="198"/>
      <c r="FQ380" s="198"/>
      <c r="FR380" s="198"/>
      <c r="FS380" s="198"/>
      <c r="FT380" s="198"/>
      <c r="FU380" s="198"/>
      <c r="FV380" s="198"/>
      <c r="FW380" s="198"/>
      <c r="FX380" s="198"/>
      <c r="FY380" s="198"/>
      <c r="FZ380" s="198"/>
      <c r="GA380" s="198"/>
      <c r="GB380" s="198"/>
      <c r="GC380" s="198"/>
      <c r="GD380" s="198"/>
      <c r="GE380" s="198"/>
      <c r="GF380" s="198"/>
      <c r="GG380" s="198"/>
      <c r="GH380" s="198"/>
      <c r="GI380" s="198"/>
      <c r="GJ380" s="198"/>
      <c r="GK380" s="198"/>
      <c r="GL380" s="198"/>
      <c r="GM380" s="198"/>
      <c r="GN380" s="198"/>
      <c r="GO380" s="198"/>
      <c r="GP380" s="198"/>
      <c r="GQ380" s="198"/>
      <c r="GR380" s="198"/>
      <c r="GS380" s="198"/>
      <c r="GT380" s="198"/>
      <c r="GU380" s="198"/>
      <c r="GV380" s="198"/>
      <c r="GW380" s="198"/>
      <c r="GX380" s="198"/>
      <c r="GY380" s="198"/>
      <c r="GZ380" s="198"/>
      <c r="HA380" s="198"/>
      <c r="HB380" s="198"/>
      <c r="HC380" s="198"/>
      <c r="HD380" s="198"/>
      <c r="HE380" s="198"/>
      <c r="HF380" s="198"/>
      <c r="HG380" s="198"/>
      <c r="HH380" s="198"/>
      <c r="HI380" s="198"/>
      <c r="HJ380" s="198"/>
      <c r="HK380" s="198"/>
      <c r="HL380" s="198"/>
      <c r="HM380" s="198"/>
      <c r="HN380" s="198"/>
    </row>
    <row r="381" s="197" customFormat="1" spans="1:222">
      <c r="A381" s="210"/>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198"/>
      <c r="BU381" s="198"/>
      <c r="BV381" s="198"/>
      <c r="BW381" s="198"/>
      <c r="BX381" s="198"/>
      <c r="BY381" s="198"/>
      <c r="BZ381" s="198"/>
      <c r="CA381" s="198"/>
      <c r="CB381" s="198"/>
      <c r="CC381" s="198"/>
      <c r="CD381" s="198"/>
      <c r="CE381" s="198"/>
      <c r="CF381" s="198"/>
      <c r="CG381" s="198"/>
      <c r="CH381" s="198"/>
      <c r="CI381" s="198"/>
      <c r="CJ381" s="198"/>
      <c r="CK381" s="198"/>
      <c r="CL381" s="198"/>
      <c r="CM381" s="198"/>
      <c r="CN381" s="198"/>
      <c r="CO381" s="198"/>
      <c r="CP381" s="198"/>
      <c r="CQ381" s="198"/>
      <c r="CR381" s="198"/>
      <c r="CS381" s="198"/>
      <c r="CT381" s="198"/>
      <c r="CU381" s="198"/>
      <c r="CV381" s="198"/>
      <c r="CW381" s="198"/>
      <c r="CX381" s="198"/>
      <c r="CY381" s="198"/>
      <c r="CZ381" s="198"/>
      <c r="DA381" s="198"/>
      <c r="DB381" s="198"/>
      <c r="DC381" s="198"/>
      <c r="DD381" s="198"/>
      <c r="DE381" s="198"/>
      <c r="DF381" s="198"/>
      <c r="DG381" s="198"/>
      <c r="DH381" s="198"/>
      <c r="DI381" s="198"/>
      <c r="DJ381" s="198"/>
      <c r="DK381" s="198"/>
      <c r="DL381" s="198"/>
      <c r="DM381" s="198"/>
      <c r="DN381" s="198"/>
      <c r="DO381" s="198"/>
      <c r="DP381" s="198"/>
      <c r="DQ381" s="198"/>
      <c r="DR381" s="198"/>
      <c r="DS381" s="198"/>
      <c r="DT381" s="198"/>
      <c r="DU381" s="198"/>
      <c r="DV381" s="198"/>
      <c r="DW381" s="198"/>
      <c r="DX381" s="198"/>
      <c r="DY381" s="198"/>
      <c r="DZ381" s="198"/>
      <c r="EA381" s="198"/>
      <c r="EB381" s="198"/>
      <c r="EC381" s="198"/>
      <c r="ED381" s="198"/>
      <c r="EE381" s="198"/>
      <c r="EF381" s="198"/>
      <c r="EG381" s="198"/>
      <c r="EH381" s="198"/>
      <c r="EI381" s="198"/>
      <c r="EJ381" s="198"/>
      <c r="EK381" s="198"/>
      <c r="EL381" s="198"/>
      <c r="EM381" s="198"/>
      <c r="EN381" s="198"/>
      <c r="EO381" s="198"/>
      <c r="EP381" s="198"/>
      <c r="EQ381" s="198"/>
      <c r="ER381" s="198"/>
      <c r="ES381" s="198"/>
      <c r="ET381" s="198"/>
      <c r="EU381" s="198"/>
      <c r="EV381" s="198"/>
      <c r="EW381" s="198"/>
      <c r="EX381" s="198"/>
      <c r="EY381" s="198"/>
      <c r="EZ381" s="198"/>
      <c r="FA381" s="198"/>
      <c r="FB381" s="198"/>
      <c r="FC381" s="198"/>
      <c r="FD381" s="198"/>
      <c r="FE381" s="198"/>
      <c r="FF381" s="198"/>
      <c r="FG381" s="198"/>
      <c r="FH381" s="198"/>
      <c r="FI381" s="198"/>
      <c r="FJ381" s="198"/>
      <c r="FK381" s="198"/>
      <c r="FL381" s="198"/>
      <c r="FM381" s="198"/>
      <c r="FN381" s="198"/>
      <c r="FO381" s="198"/>
      <c r="FP381" s="198"/>
      <c r="FQ381" s="198"/>
      <c r="FR381" s="198"/>
      <c r="FS381" s="198"/>
      <c r="FT381" s="198"/>
      <c r="FU381" s="198"/>
      <c r="FV381" s="198"/>
      <c r="FW381" s="198"/>
      <c r="FX381" s="198"/>
      <c r="FY381" s="198"/>
      <c r="FZ381" s="198"/>
      <c r="GA381" s="198"/>
      <c r="GB381" s="198"/>
      <c r="GC381" s="198"/>
      <c r="GD381" s="198"/>
      <c r="GE381" s="198"/>
      <c r="GF381" s="198"/>
      <c r="GG381" s="198"/>
      <c r="GH381" s="198"/>
      <c r="GI381" s="198"/>
      <c r="GJ381" s="198"/>
      <c r="GK381" s="198"/>
      <c r="GL381" s="198"/>
      <c r="GM381" s="198"/>
      <c r="GN381" s="198"/>
      <c r="GO381" s="198"/>
      <c r="GP381" s="198"/>
      <c r="GQ381" s="198"/>
      <c r="GR381" s="198"/>
      <c r="GS381" s="198"/>
      <c r="GT381" s="198"/>
      <c r="GU381" s="198"/>
      <c r="GV381" s="198"/>
      <c r="GW381" s="198"/>
      <c r="GX381" s="198"/>
      <c r="GY381" s="198"/>
      <c r="GZ381" s="198"/>
      <c r="HA381" s="198"/>
      <c r="HB381" s="198"/>
      <c r="HC381" s="198"/>
      <c r="HD381" s="198"/>
      <c r="HE381" s="198"/>
      <c r="HF381" s="198"/>
      <c r="HG381" s="198"/>
      <c r="HH381" s="198"/>
      <c r="HI381" s="198"/>
      <c r="HJ381" s="198"/>
      <c r="HK381" s="198"/>
      <c r="HL381" s="198"/>
      <c r="HM381" s="198"/>
      <c r="HN381" s="198"/>
    </row>
    <row r="382" s="197" customFormat="1" spans="1:222">
      <c r="A382" s="21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198"/>
      <c r="BU382" s="198"/>
      <c r="BV382" s="198"/>
      <c r="BW382" s="198"/>
      <c r="BX382" s="198"/>
      <c r="BY382" s="198"/>
      <c r="BZ382" s="198"/>
      <c r="CA382" s="198"/>
      <c r="CB382" s="198"/>
      <c r="CC382" s="198"/>
      <c r="CD382" s="198"/>
      <c r="CE382" s="198"/>
      <c r="CF382" s="198"/>
      <c r="CG382" s="198"/>
      <c r="CH382" s="198"/>
      <c r="CI382" s="198"/>
      <c r="CJ382" s="198"/>
      <c r="CK382" s="198"/>
      <c r="CL382" s="198"/>
      <c r="CM382" s="198"/>
      <c r="CN382" s="198"/>
      <c r="CO382" s="198"/>
      <c r="CP382" s="198"/>
      <c r="CQ382" s="198"/>
      <c r="CR382" s="198"/>
      <c r="CS382" s="198"/>
      <c r="CT382" s="198"/>
      <c r="CU382" s="198"/>
      <c r="CV382" s="198"/>
      <c r="CW382" s="198"/>
      <c r="CX382" s="198"/>
      <c r="CY382" s="198"/>
      <c r="CZ382" s="198"/>
      <c r="DA382" s="198"/>
      <c r="DB382" s="198"/>
      <c r="DC382" s="198"/>
      <c r="DD382" s="198"/>
      <c r="DE382" s="198"/>
      <c r="DF382" s="198"/>
      <c r="DG382" s="198"/>
      <c r="DH382" s="198"/>
      <c r="DI382" s="198"/>
      <c r="DJ382" s="198"/>
      <c r="DK382" s="198"/>
      <c r="DL382" s="198"/>
      <c r="DM382" s="198"/>
      <c r="DN382" s="198"/>
      <c r="DO382" s="198"/>
      <c r="DP382" s="198"/>
      <c r="DQ382" s="198"/>
      <c r="DR382" s="198"/>
      <c r="DS382" s="198"/>
      <c r="DT382" s="198"/>
      <c r="DU382" s="198"/>
      <c r="DV382" s="198"/>
      <c r="DW382" s="198"/>
      <c r="DX382" s="198"/>
      <c r="DY382" s="198"/>
      <c r="DZ382" s="198"/>
      <c r="EA382" s="198"/>
      <c r="EB382" s="198"/>
      <c r="EC382" s="198"/>
      <c r="ED382" s="198"/>
      <c r="EE382" s="198"/>
      <c r="EF382" s="198"/>
      <c r="EG382" s="198"/>
      <c r="EH382" s="198"/>
      <c r="EI382" s="198"/>
      <c r="EJ382" s="198"/>
      <c r="EK382" s="198"/>
      <c r="EL382" s="198"/>
      <c r="EM382" s="198"/>
      <c r="EN382" s="198"/>
      <c r="EO382" s="198"/>
      <c r="EP382" s="198"/>
      <c r="EQ382" s="198"/>
      <c r="ER382" s="198"/>
      <c r="ES382" s="198"/>
      <c r="ET382" s="198"/>
      <c r="EU382" s="198"/>
      <c r="EV382" s="198"/>
      <c r="EW382" s="198"/>
      <c r="EX382" s="198"/>
      <c r="EY382" s="198"/>
      <c r="EZ382" s="198"/>
      <c r="FA382" s="198"/>
      <c r="FB382" s="198"/>
      <c r="FC382" s="198"/>
      <c r="FD382" s="198"/>
      <c r="FE382" s="198"/>
      <c r="FF382" s="198"/>
      <c r="FG382" s="198"/>
      <c r="FH382" s="198"/>
      <c r="FI382" s="198"/>
      <c r="FJ382" s="198"/>
      <c r="FK382" s="198"/>
      <c r="FL382" s="198"/>
      <c r="FM382" s="198"/>
      <c r="FN382" s="198"/>
      <c r="FO382" s="198"/>
      <c r="FP382" s="198"/>
      <c r="FQ382" s="198"/>
      <c r="FR382" s="198"/>
      <c r="FS382" s="198"/>
      <c r="FT382" s="198"/>
      <c r="FU382" s="198"/>
      <c r="FV382" s="198"/>
      <c r="FW382" s="198"/>
      <c r="FX382" s="198"/>
      <c r="FY382" s="198"/>
      <c r="FZ382" s="198"/>
      <c r="GA382" s="198"/>
      <c r="GB382" s="198"/>
      <c r="GC382" s="198"/>
      <c r="GD382" s="198"/>
      <c r="GE382" s="198"/>
      <c r="GF382" s="198"/>
      <c r="GG382" s="198"/>
      <c r="GH382" s="198"/>
      <c r="GI382" s="198"/>
      <c r="GJ382" s="198"/>
      <c r="GK382" s="198"/>
      <c r="GL382" s="198"/>
      <c r="GM382" s="198"/>
      <c r="GN382" s="198"/>
      <c r="GO382" s="198"/>
      <c r="GP382" s="198"/>
      <c r="GQ382" s="198"/>
      <c r="GR382" s="198"/>
      <c r="GS382" s="198"/>
      <c r="GT382" s="198"/>
      <c r="GU382" s="198"/>
      <c r="GV382" s="198"/>
      <c r="GW382" s="198"/>
      <c r="GX382" s="198"/>
      <c r="GY382" s="198"/>
      <c r="GZ382" s="198"/>
      <c r="HA382" s="198"/>
      <c r="HB382" s="198"/>
      <c r="HC382" s="198"/>
      <c r="HD382" s="198"/>
      <c r="HE382" s="198"/>
      <c r="HF382" s="198"/>
      <c r="HG382" s="198"/>
      <c r="HH382" s="198"/>
      <c r="HI382" s="198"/>
      <c r="HJ382" s="198"/>
      <c r="HK382" s="198"/>
      <c r="HL382" s="198"/>
      <c r="HM382" s="198"/>
      <c r="HN382" s="198"/>
    </row>
    <row r="383" s="197" customFormat="1" spans="1:222">
      <c r="A383" s="210"/>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c r="BV383" s="198"/>
      <c r="BW383" s="198"/>
      <c r="BX383" s="198"/>
      <c r="BY383" s="198"/>
      <c r="BZ383" s="198"/>
      <c r="CA383" s="198"/>
      <c r="CB383" s="198"/>
      <c r="CC383" s="198"/>
      <c r="CD383" s="198"/>
      <c r="CE383" s="198"/>
      <c r="CF383" s="198"/>
      <c r="CG383" s="198"/>
      <c r="CH383" s="198"/>
      <c r="CI383" s="198"/>
      <c r="CJ383" s="198"/>
      <c r="CK383" s="198"/>
      <c r="CL383" s="198"/>
      <c r="CM383" s="198"/>
      <c r="CN383" s="198"/>
      <c r="CO383" s="198"/>
      <c r="CP383" s="198"/>
      <c r="CQ383" s="198"/>
      <c r="CR383" s="198"/>
      <c r="CS383" s="198"/>
      <c r="CT383" s="198"/>
      <c r="CU383" s="198"/>
      <c r="CV383" s="198"/>
      <c r="CW383" s="198"/>
      <c r="CX383" s="198"/>
      <c r="CY383" s="198"/>
      <c r="CZ383" s="198"/>
      <c r="DA383" s="198"/>
      <c r="DB383" s="198"/>
      <c r="DC383" s="198"/>
      <c r="DD383" s="198"/>
      <c r="DE383" s="198"/>
      <c r="DF383" s="198"/>
      <c r="DG383" s="198"/>
      <c r="DH383" s="198"/>
      <c r="DI383" s="198"/>
      <c r="DJ383" s="198"/>
      <c r="DK383" s="198"/>
      <c r="DL383" s="198"/>
      <c r="DM383" s="198"/>
      <c r="DN383" s="198"/>
      <c r="DO383" s="198"/>
      <c r="DP383" s="198"/>
      <c r="DQ383" s="198"/>
      <c r="DR383" s="198"/>
      <c r="DS383" s="198"/>
      <c r="DT383" s="198"/>
      <c r="DU383" s="198"/>
      <c r="DV383" s="198"/>
      <c r="DW383" s="198"/>
      <c r="DX383" s="198"/>
      <c r="DY383" s="198"/>
      <c r="DZ383" s="198"/>
      <c r="EA383" s="198"/>
      <c r="EB383" s="198"/>
      <c r="EC383" s="198"/>
      <c r="ED383" s="198"/>
      <c r="EE383" s="198"/>
      <c r="EF383" s="198"/>
      <c r="EG383" s="198"/>
      <c r="EH383" s="198"/>
      <c r="EI383" s="198"/>
      <c r="EJ383" s="198"/>
      <c r="EK383" s="198"/>
      <c r="EL383" s="198"/>
      <c r="EM383" s="198"/>
      <c r="EN383" s="198"/>
      <c r="EO383" s="198"/>
      <c r="EP383" s="198"/>
      <c r="EQ383" s="198"/>
      <c r="ER383" s="198"/>
      <c r="ES383" s="198"/>
      <c r="ET383" s="198"/>
      <c r="EU383" s="198"/>
      <c r="EV383" s="198"/>
      <c r="EW383" s="198"/>
      <c r="EX383" s="198"/>
      <c r="EY383" s="198"/>
      <c r="EZ383" s="198"/>
      <c r="FA383" s="198"/>
      <c r="FB383" s="198"/>
      <c r="FC383" s="198"/>
      <c r="FD383" s="198"/>
      <c r="FE383" s="198"/>
      <c r="FF383" s="198"/>
      <c r="FG383" s="198"/>
      <c r="FH383" s="198"/>
      <c r="FI383" s="198"/>
      <c r="FJ383" s="198"/>
      <c r="FK383" s="198"/>
      <c r="FL383" s="198"/>
      <c r="FM383" s="198"/>
      <c r="FN383" s="198"/>
      <c r="FO383" s="198"/>
      <c r="FP383" s="198"/>
      <c r="FQ383" s="198"/>
      <c r="FR383" s="198"/>
      <c r="FS383" s="198"/>
      <c r="FT383" s="198"/>
      <c r="FU383" s="198"/>
      <c r="FV383" s="198"/>
      <c r="FW383" s="198"/>
      <c r="FX383" s="198"/>
      <c r="FY383" s="198"/>
      <c r="FZ383" s="198"/>
      <c r="GA383" s="198"/>
      <c r="GB383" s="198"/>
      <c r="GC383" s="198"/>
      <c r="GD383" s="198"/>
      <c r="GE383" s="198"/>
      <c r="GF383" s="198"/>
      <c r="GG383" s="198"/>
      <c r="GH383" s="198"/>
      <c r="GI383" s="198"/>
      <c r="GJ383" s="198"/>
      <c r="GK383" s="198"/>
      <c r="GL383" s="198"/>
      <c r="GM383" s="198"/>
      <c r="GN383" s="198"/>
      <c r="GO383" s="198"/>
      <c r="GP383" s="198"/>
      <c r="GQ383" s="198"/>
      <c r="GR383" s="198"/>
      <c r="GS383" s="198"/>
      <c r="GT383" s="198"/>
      <c r="GU383" s="198"/>
      <c r="GV383" s="198"/>
      <c r="GW383" s="198"/>
      <c r="GX383" s="198"/>
      <c r="GY383" s="198"/>
      <c r="GZ383" s="198"/>
      <c r="HA383" s="198"/>
      <c r="HB383" s="198"/>
      <c r="HC383" s="198"/>
      <c r="HD383" s="198"/>
      <c r="HE383" s="198"/>
      <c r="HF383" s="198"/>
      <c r="HG383" s="198"/>
      <c r="HH383" s="198"/>
      <c r="HI383" s="198"/>
      <c r="HJ383" s="198"/>
      <c r="HK383" s="198"/>
      <c r="HL383" s="198"/>
      <c r="HM383" s="198"/>
      <c r="HN383" s="198"/>
    </row>
    <row r="384" s="197" customFormat="1" spans="1:222">
      <c r="A384" s="210"/>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c r="BV384" s="198"/>
      <c r="BW384" s="198"/>
      <c r="BX384" s="198"/>
      <c r="BY384" s="198"/>
      <c r="BZ384" s="198"/>
      <c r="CA384" s="198"/>
      <c r="CB384" s="198"/>
      <c r="CC384" s="198"/>
      <c r="CD384" s="198"/>
      <c r="CE384" s="198"/>
      <c r="CF384" s="198"/>
      <c r="CG384" s="198"/>
      <c r="CH384" s="198"/>
      <c r="CI384" s="198"/>
      <c r="CJ384" s="198"/>
      <c r="CK384" s="198"/>
      <c r="CL384" s="198"/>
      <c r="CM384" s="198"/>
      <c r="CN384" s="198"/>
      <c r="CO384" s="198"/>
      <c r="CP384" s="198"/>
      <c r="CQ384" s="198"/>
      <c r="CR384" s="198"/>
      <c r="CS384" s="198"/>
      <c r="CT384" s="198"/>
      <c r="CU384" s="198"/>
      <c r="CV384" s="198"/>
      <c r="CW384" s="198"/>
      <c r="CX384" s="198"/>
      <c r="CY384" s="198"/>
      <c r="CZ384" s="198"/>
      <c r="DA384" s="198"/>
      <c r="DB384" s="198"/>
      <c r="DC384" s="198"/>
      <c r="DD384" s="198"/>
      <c r="DE384" s="198"/>
      <c r="DF384" s="198"/>
      <c r="DG384" s="198"/>
      <c r="DH384" s="198"/>
      <c r="DI384" s="198"/>
      <c r="DJ384" s="198"/>
      <c r="DK384" s="198"/>
      <c r="DL384" s="198"/>
      <c r="DM384" s="198"/>
      <c r="DN384" s="198"/>
      <c r="DO384" s="198"/>
      <c r="DP384" s="198"/>
      <c r="DQ384" s="198"/>
      <c r="DR384" s="198"/>
      <c r="DS384" s="198"/>
      <c r="DT384" s="198"/>
      <c r="DU384" s="198"/>
      <c r="DV384" s="198"/>
      <c r="DW384" s="198"/>
      <c r="DX384" s="198"/>
      <c r="DY384" s="198"/>
      <c r="DZ384" s="198"/>
      <c r="EA384" s="198"/>
      <c r="EB384" s="198"/>
      <c r="EC384" s="198"/>
      <c r="ED384" s="198"/>
      <c r="EE384" s="198"/>
      <c r="EF384" s="198"/>
      <c r="EG384" s="198"/>
      <c r="EH384" s="198"/>
      <c r="EI384" s="198"/>
      <c r="EJ384" s="198"/>
      <c r="EK384" s="198"/>
      <c r="EL384" s="198"/>
      <c r="EM384" s="198"/>
      <c r="EN384" s="198"/>
      <c r="EO384" s="198"/>
      <c r="EP384" s="198"/>
      <c r="EQ384" s="198"/>
      <c r="ER384" s="198"/>
      <c r="ES384" s="198"/>
      <c r="ET384" s="198"/>
      <c r="EU384" s="198"/>
      <c r="EV384" s="198"/>
      <c r="EW384" s="198"/>
      <c r="EX384" s="198"/>
      <c r="EY384" s="198"/>
      <c r="EZ384" s="198"/>
      <c r="FA384" s="198"/>
      <c r="FB384" s="198"/>
      <c r="FC384" s="198"/>
      <c r="FD384" s="198"/>
      <c r="FE384" s="198"/>
      <c r="FF384" s="198"/>
      <c r="FG384" s="198"/>
      <c r="FH384" s="198"/>
      <c r="FI384" s="198"/>
      <c r="FJ384" s="198"/>
      <c r="FK384" s="198"/>
      <c r="FL384" s="198"/>
      <c r="FM384" s="198"/>
      <c r="FN384" s="198"/>
      <c r="FO384" s="198"/>
      <c r="FP384" s="198"/>
      <c r="FQ384" s="198"/>
      <c r="FR384" s="198"/>
      <c r="FS384" s="198"/>
      <c r="FT384" s="198"/>
      <c r="FU384" s="198"/>
      <c r="FV384" s="198"/>
      <c r="FW384" s="198"/>
      <c r="FX384" s="198"/>
      <c r="FY384" s="198"/>
      <c r="FZ384" s="198"/>
      <c r="GA384" s="198"/>
      <c r="GB384" s="198"/>
      <c r="GC384" s="198"/>
      <c r="GD384" s="198"/>
      <c r="GE384" s="198"/>
      <c r="GF384" s="198"/>
      <c r="GG384" s="198"/>
      <c r="GH384" s="198"/>
      <c r="GI384" s="198"/>
      <c r="GJ384" s="198"/>
      <c r="GK384" s="198"/>
      <c r="GL384" s="198"/>
      <c r="GM384" s="198"/>
      <c r="GN384" s="198"/>
      <c r="GO384" s="198"/>
      <c r="GP384" s="198"/>
      <c r="GQ384" s="198"/>
      <c r="GR384" s="198"/>
      <c r="GS384" s="198"/>
      <c r="GT384" s="198"/>
      <c r="GU384" s="198"/>
      <c r="GV384" s="198"/>
      <c r="GW384" s="198"/>
      <c r="GX384" s="198"/>
      <c r="GY384" s="198"/>
      <c r="GZ384" s="198"/>
      <c r="HA384" s="198"/>
      <c r="HB384" s="198"/>
      <c r="HC384" s="198"/>
      <c r="HD384" s="198"/>
      <c r="HE384" s="198"/>
      <c r="HF384" s="198"/>
      <c r="HG384" s="198"/>
      <c r="HH384" s="198"/>
      <c r="HI384" s="198"/>
      <c r="HJ384" s="198"/>
      <c r="HK384" s="198"/>
      <c r="HL384" s="198"/>
      <c r="HM384" s="198"/>
      <c r="HN384" s="198"/>
    </row>
    <row r="385" s="197" customFormat="1" spans="1:222">
      <c r="A385" s="210"/>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c r="BN385" s="198"/>
      <c r="BO385" s="198"/>
      <c r="BP385" s="198"/>
      <c r="BQ385" s="198"/>
      <c r="BR385" s="198"/>
      <c r="BS385" s="198"/>
      <c r="BT385" s="198"/>
      <c r="BU385" s="198"/>
      <c r="BV385" s="198"/>
      <c r="BW385" s="198"/>
      <c r="BX385" s="198"/>
      <c r="BY385" s="198"/>
      <c r="BZ385" s="198"/>
      <c r="CA385" s="198"/>
      <c r="CB385" s="198"/>
      <c r="CC385" s="198"/>
      <c r="CD385" s="198"/>
      <c r="CE385" s="198"/>
      <c r="CF385" s="198"/>
      <c r="CG385" s="198"/>
      <c r="CH385" s="198"/>
      <c r="CI385" s="198"/>
      <c r="CJ385" s="198"/>
      <c r="CK385" s="198"/>
      <c r="CL385" s="198"/>
      <c r="CM385" s="198"/>
      <c r="CN385" s="198"/>
      <c r="CO385" s="198"/>
      <c r="CP385" s="198"/>
      <c r="CQ385" s="198"/>
      <c r="CR385" s="198"/>
      <c r="CS385" s="198"/>
      <c r="CT385" s="198"/>
      <c r="CU385" s="198"/>
      <c r="CV385" s="198"/>
      <c r="CW385" s="198"/>
      <c r="CX385" s="198"/>
      <c r="CY385" s="198"/>
      <c r="CZ385" s="198"/>
      <c r="DA385" s="198"/>
      <c r="DB385" s="198"/>
      <c r="DC385" s="198"/>
      <c r="DD385" s="198"/>
      <c r="DE385" s="198"/>
      <c r="DF385" s="198"/>
      <c r="DG385" s="198"/>
      <c r="DH385" s="198"/>
      <c r="DI385" s="198"/>
      <c r="DJ385" s="198"/>
      <c r="DK385" s="198"/>
      <c r="DL385" s="198"/>
      <c r="DM385" s="198"/>
      <c r="DN385" s="198"/>
      <c r="DO385" s="198"/>
      <c r="DP385" s="198"/>
      <c r="DQ385" s="198"/>
      <c r="DR385" s="198"/>
      <c r="DS385" s="198"/>
      <c r="DT385" s="198"/>
      <c r="DU385" s="198"/>
      <c r="DV385" s="198"/>
      <c r="DW385" s="198"/>
      <c r="DX385" s="198"/>
      <c r="DY385" s="198"/>
      <c r="DZ385" s="198"/>
      <c r="EA385" s="198"/>
      <c r="EB385" s="198"/>
      <c r="EC385" s="198"/>
      <c r="ED385" s="198"/>
      <c r="EE385" s="198"/>
      <c r="EF385" s="198"/>
      <c r="EG385" s="198"/>
      <c r="EH385" s="198"/>
      <c r="EI385" s="198"/>
      <c r="EJ385" s="198"/>
      <c r="EK385" s="198"/>
      <c r="EL385" s="198"/>
      <c r="EM385" s="198"/>
      <c r="EN385" s="198"/>
      <c r="EO385" s="198"/>
      <c r="EP385" s="198"/>
      <c r="EQ385" s="198"/>
      <c r="ER385" s="198"/>
      <c r="ES385" s="198"/>
      <c r="ET385" s="198"/>
      <c r="EU385" s="198"/>
      <c r="EV385" s="198"/>
      <c r="EW385" s="198"/>
      <c r="EX385" s="198"/>
      <c r="EY385" s="198"/>
      <c r="EZ385" s="198"/>
      <c r="FA385" s="198"/>
      <c r="FB385" s="198"/>
      <c r="FC385" s="198"/>
      <c r="FD385" s="198"/>
      <c r="FE385" s="198"/>
      <c r="FF385" s="198"/>
      <c r="FG385" s="198"/>
      <c r="FH385" s="198"/>
      <c r="FI385" s="198"/>
      <c r="FJ385" s="198"/>
      <c r="FK385" s="198"/>
      <c r="FL385" s="198"/>
      <c r="FM385" s="198"/>
      <c r="FN385" s="198"/>
      <c r="FO385" s="198"/>
      <c r="FP385" s="198"/>
      <c r="FQ385" s="198"/>
      <c r="FR385" s="198"/>
      <c r="FS385" s="198"/>
      <c r="FT385" s="198"/>
      <c r="FU385" s="198"/>
      <c r="FV385" s="198"/>
      <c r="FW385" s="198"/>
      <c r="FX385" s="198"/>
      <c r="FY385" s="198"/>
      <c r="FZ385" s="198"/>
      <c r="GA385" s="198"/>
      <c r="GB385" s="198"/>
      <c r="GC385" s="198"/>
      <c r="GD385" s="198"/>
      <c r="GE385" s="198"/>
      <c r="GF385" s="198"/>
      <c r="GG385" s="198"/>
      <c r="GH385" s="198"/>
      <c r="GI385" s="198"/>
      <c r="GJ385" s="198"/>
      <c r="GK385" s="198"/>
      <c r="GL385" s="198"/>
      <c r="GM385" s="198"/>
      <c r="GN385" s="198"/>
      <c r="GO385" s="198"/>
      <c r="GP385" s="198"/>
      <c r="GQ385" s="198"/>
      <c r="GR385" s="198"/>
      <c r="GS385" s="198"/>
      <c r="GT385" s="198"/>
      <c r="GU385" s="198"/>
      <c r="GV385" s="198"/>
      <c r="GW385" s="198"/>
      <c r="GX385" s="198"/>
      <c r="GY385" s="198"/>
      <c r="GZ385" s="198"/>
      <c r="HA385" s="198"/>
      <c r="HB385" s="198"/>
      <c r="HC385" s="198"/>
      <c r="HD385" s="198"/>
      <c r="HE385" s="198"/>
      <c r="HF385" s="198"/>
      <c r="HG385" s="198"/>
      <c r="HH385" s="198"/>
      <c r="HI385" s="198"/>
      <c r="HJ385" s="198"/>
      <c r="HK385" s="198"/>
      <c r="HL385" s="198"/>
      <c r="HM385" s="198"/>
      <c r="HN385" s="198"/>
    </row>
    <row r="386" s="197" customFormat="1" spans="1:222">
      <c r="A386" s="210"/>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c r="BM386" s="198"/>
      <c r="BN386" s="198"/>
      <c r="BO386" s="198"/>
      <c r="BP386" s="198"/>
      <c r="BQ386" s="198"/>
      <c r="BR386" s="198"/>
      <c r="BS386" s="198"/>
      <c r="BT386" s="198"/>
      <c r="BU386" s="198"/>
      <c r="BV386" s="198"/>
      <c r="BW386" s="198"/>
      <c r="BX386" s="198"/>
      <c r="BY386" s="198"/>
      <c r="BZ386" s="198"/>
      <c r="CA386" s="198"/>
      <c r="CB386" s="198"/>
      <c r="CC386" s="198"/>
      <c r="CD386" s="198"/>
      <c r="CE386" s="198"/>
      <c r="CF386" s="198"/>
      <c r="CG386" s="198"/>
      <c r="CH386" s="198"/>
      <c r="CI386" s="198"/>
      <c r="CJ386" s="198"/>
      <c r="CK386" s="198"/>
      <c r="CL386" s="198"/>
      <c r="CM386" s="198"/>
      <c r="CN386" s="198"/>
      <c r="CO386" s="198"/>
      <c r="CP386" s="198"/>
      <c r="CQ386" s="198"/>
      <c r="CR386" s="198"/>
      <c r="CS386" s="198"/>
      <c r="CT386" s="198"/>
      <c r="CU386" s="198"/>
      <c r="CV386" s="198"/>
      <c r="CW386" s="198"/>
      <c r="CX386" s="198"/>
      <c r="CY386" s="198"/>
      <c r="CZ386" s="198"/>
      <c r="DA386" s="198"/>
      <c r="DB386" s="198"/>
      <c r="DC386" s="198"/>
      <c r="DD386" s="198"/>
      <c r="DE386" s="198"/>
      <c r="DF386" s="198"/>
      <c r="DG386" s="198"/>
      <c r="DH386" s="198"/>
      <c r="DI386" s="198"/>
      <c r="DJ386" s="198"/>
      <c r="DK386" s="198"/>
      <c r="DL386" s="198"/>
      <c r="DM386" s="198"/>
      <c r="DN386" s="198"/>
      <c r="DO386" s="198"/>
      <c r="DP386" s="198"/>
      <c r="DQ386" s="198"/>
      <c r="DR386" s="198"/>
      <c r="DS386" s="198"/>
      <c r="DT386" s="198"/>
      <c r="DU386" s="198"/>
      <c r="DV386" s="198"/>
      <c r="DW386" s="198"/>
      <c r="DX386" s="198"/>
      <c r="DY386" s="198"/>
      <c r="DZ386" s="198"/>
      <c r="EA386" s="198"/>
      <c r="EB386" s="198"/>
      <c r="EC386" s="198"/>
      <c r="ED386" s="198"/>
      <c r="EE386" s="198"/>
      <c r="EF386" s="198"/>
      <c r="EG386" s="198"/>
      <c r="EH386" s="198"/>
      <c r="EI386" s="198"/>
      <c r="EJ386" s="198"/>
      <c r="EK386" s="198"/>
      <c r="EL386" s="198"/>
      <c r="EM386" s="198"/>
      <c r="EN386" s="198"/>
      <c r="EO386" s="198"/>
      <c r="EP386" s="198"/>
      <c r="EQ386" s="198"/>
      <c r="ER386" s="198"/>
      <c r="ES386" s="198"/>
      <c r="ET386" s="198"/>
      <c r="EU386" s="198"/>
      <c r="EV386" s="198"/>
      <c r="EW386" s="198"/>
      <c r="EX386" s="198"/>
      <c r="EY386" s="198"/>
      <c r="EZ386" s="198"/>
      <c r="FA386" s="198"/>
      <c r="FB386" s="198"/>
      <c r="FC386" s="198"/>
      <c r="FD386" s="198"/>
      <c r="FE386" s="198"/>
      <c r="FF386" s="198"/>
      <c r="FG386" s="198"/>
      <c r="FH386" s="198"/>
      <c r="FI386" s="198"/>
      <c r="FJ386" s="198"/>
      <c r="FK386" s="198"/>
      <c r="FL386" s="198"/>
      <c r="FM386" s="198"/>
      <c r="FN386" s="198"/>
      <c r="FO386" s="198"/>
      <c r="FP386" s="198"/>
      <c r="FQ386" s="198"/>
      <c r="FR386" s="198"/>
      <c r="FS386" s="198"/>
      <c r="FT386" s="198"/>
      <c r="FU386" s="198"/>
      <c r="FV386" s="198"/>
      <c r="FW386" s="198"/>
      <c r="FX386" s="198"/>
      <c r="FY386" s="198"/>
      <c r="FZ386" s="198"/>
      <c r="GA386" s="198"/>
      <c r="GB386" s="198"/>
      <c r="GC386" s="198"/>
      <c r="GD386" s="198"/>
      <c r="GE386" s="198"/>
      <c r="GF386" s="198"/>
      <c r="GG386" s="198"/>
      <c r="GH386" s="198"/>
      <c r="GI386" s="198"/>
      <c r="GJ386" s="198"/>
      <c r="GK386" s="198"/>
      <c r="GL386" s="198"/>
      <c r="GM386" s="198"/>
      <c r="GN386" s="198"/>
      <c r="GO386" s="198"/>
      <c r="GP386" s="198"/>
      <c r="GQ386" s="198"/>
      <c r="GR386" s="198"/>
      <c r="GS386" s="198"/>
      <c r="GT386" s="198"/>
      <c r="GU386" s="198"/>
      <c r="GV386" s="198"/>
      <c r="GW386" s="198"/>
      <c r="GX386" s="198"/>
      <c r="GY386" s="198"/>
      <c r="GZ386" s="198"/>
      <c r="HA386" s="198"/>
      <c r="HB386" s="198"/>
      <c r="HC386" s="198"/>
      <c r="HD386" s="198"/>
      <c r="HE386" s="198"/>
      <c r="HF386" s="198"/>
      <c r="HG386" s="198"/>
      <c r="HH386" s="198"/>
      <c r="HI386" s="198"/>
      <c r="HJ386" s="198"/>
      <c r="HK386" s="198"/>
      <c r="HL386" s="198"/>
      <c r="HM386" s="198"/>
      <c r="HN386" s="198"/>
    </row>
    <row r="387" s="197" customFormat="1" spans="1:222">
      <c r="A387" s="210"/>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c r="BN387" s="198"/>
      <c r="BO387" s="198"/>
      <c r="BP387" s="198"/>
      <c r="BQ387" s="198"/>
      <c r="BR387" s="198"/>
      <c r="BS387" s="198"/>
      <c r="BT387" s="198"/>
      <c r="BU387" s="198"/>
      <c r="BV387" s="198"/>
      <c r="BW387" s="198"/>
      <c r="BX387" s="198"/>
      <c r="BY387" s="198"/>
      <c r="BZ387" s="198"/>
      <c r="CA387" s="198"/>
      <c r="CB387" s="198"/>
      <c r="CC387" s="198"/>
      <c r="CD387" s="198"/>
      <c r="CE387" s="198"/>
      <c r="CF387" s="198"/>
      <c r="CG387" s="198"/>
      <c r="CH387" s="198"/>
      <c r="CI387" s="198"/>
      <c r="CJ387" s="198"/>
      <c r="CK387" s="198"/>
      <c r="CL387" s="198"/>
      <c r="CM387" s="198"/>
      <c r="CN387" s="198"/>
      <c r="CO387" s="198"/>
      <c r="CP387" s="198"/>
      <c r="CQ387" s="198"/>
      <c r="CR387" s="198"/>
      <c r="CS387" s="198"/>
      <c r="CT387" s="198"/>
      <c r="CU387" s="198"/>
      <c r="CV387" s="198"/>
      <c r="CW387" s="198"/>
      <c r="CX387" s="198"/>
      <c r="CY387" s="198"/>
      <c r="CZ387" s="198"/>
      <c r="DA387" s="198"/>
      <c r="DB387" s="198"/>
      <c r="DC387" s="198"/>
      <c r="DD387" s="198"/>
      <c r="DE387" s="198"/>
      <c r="DF387" s="198"/>
      <c r="DG387" s="198"/>
      <c r="DH387" s="198"/>
      <c r="DI387" s="198"/>
      <c r="DJ387" s="198"/>
      <c r="DK387" s="198"/>
      <c r="DL387" s="198"/>
      <c r="DM387" s="198"/>
      <c r="DN387" s="198"/>
      <c r="DO387" s="198"/>
      <c r="DP387" s="198"/>
      <c r="DQ387" s="198"/>
      <c r="DR387" s="198"/>
      <c r="DS387" s="198"/>
      <c r="DT387" s="198"/>
      <c r="DU387" s="198"/>
      <c r="DV387" s="198"/>
      <c r="DW387" s="198"/>
      <c r="DX387" s="198"/>
      <c r="DY387" s="198"/>
      <c r="DZ387" s="198"/>
      <c r="EA387" s="198"/>
      <c r="EB387" s="198"/>
      <c r="EC387" s="198"/>
      <c r="ED387" s="198"/>
      <c r="EE387" s="198"/>
      <c r="EF387" s="198"/>
      <c r="EG387" s="198"/>
      <c r="EH387" s="198"/>
      <c r="EI387" s="198"/>
      <c r="EJ387" s="198"/>
      <c r="EK387" s="198"/>
      <c r="EL387" s="198"/>
      <c r="EM387" s="198"/>
      <c r="EN387" s="198"/>
      <c r="EO387" s="198"/>
      <c r="EP387" s="198"/>
      <c r="EQ387" s="198"/>
      <c r="ER387" s="198"/>
      <c r="ES387" s="198"/>
      <c r="ET387" s="198"/>
      <c r="EU387" s="198"/>
      <c r="EV387" s="198"/>
      <c r="EW387" s="198"/>
      <c r="EX387" s="198"/>
      <c r="EY387" s="198"/>
      <c r="EZ387" s="198"/>
      <c r="FA387" s="198"/>
      <c r="FB387" s="198"/>
      <c r="FC387" s="198"/>
      <c r="FD387" s="198"/>
      <c r="FE387" s="198"/>
      <c r="FF387" s="198"/>
      <c r="FG387" s="198"/>
      <c r="FH387" s="198"/>
      <c r="FI387" s="198"/>
      <c r="FJ387" s="198"/>
      <c r="FK387" s="198"/>
      <c r="FL387" s="198"/>
      <c r="FM387" s="198"/>
      <c r="FN387" s="198"/>
      <c r="FO387" s="198"/>
      <c r="FP387" s="198"/>
      <c r="FQ387" s="198"/>
      <c r="FR387" s="198"/>
      <c r="FS387" s="198"/>
      <c r="FT387" s="198"/>
      <c r="FU387" s="198"/>
      <c r="FV387" s="198"/>
      <c r="FW387" s="198"/>
      <c r="FX387" s="198"/>
      <c r="FY387" s="198"/>
      <c r="FZ387" s="198"/>
      <c r="GA387" s="198"/>
      <c r="GB387" s="198"/>
      <c r="GC387" s="198"/>
      <c r="GD387" s="198"/>
      <c r="GE387" s="198"/>
      <c r="GF387" s="198"/>
      <c r="GG387" s="198"/>
      <c r="GH387" s="198"/>
      <c r="GI387" s="198"/>
      <c r="GJ387" s="198"/>
      <c r="GK387" s="198"/>
      <c r="GL387" s="198"/>
      <c r="GM387" s="198"/>
      <c r="GN387" s="198"/>
      <c r="GO387" s="198"/>
      <c r="GP387" s="198"/>
      <c r="GQ387" s="198"/>
      <c r="GR387" s="198"/>
      <c r="GS387" s="198"/>
      <c r="GT387" s="198"/>
      <c r="GU387" s="198"/>
      <c r="GV387" s="198"/>
      <c r="GW387" s="198"/>
      <c r="GX387" s="198"/>
      <c r="GY387" s="198"/>
      <c r="GZ387" s="198"/>
      <c r="HA387" s="198"/>
      <c r="HB387" s="198"/>
      <c r="HC387" s="198"/>
      <c r="HD387" s="198"/>
      <c r="HE387" s="198"/>
      <c r="HF387" s="198"/>
      <c r="HG387" s="198"/>
      <c r="HH387" s="198"/>
      <c r="HI387" s="198"/>
      <c r="HJ387" s="198"/>
      <c r="HK387" s="198"/>
      <c r="HL387" s="198"/>
      <c r="HM387" s="198"/>
      <c r="HN387" s="198"/>
    </row>
    <row r="388" s="197" customFormat="1" spans="1:222">
      <c r="A388" s="210"/>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c r="BN388" s="198"/>
      <c r="BO388" s="198"/>
      <c r="BP388" s="198"/>
      <c r="BQ388" s="198"/>
      <c r="BR388" s="198"/>
      <c r="BS388" s="198"/>
      <c r="BT388" s="198"/>
      <c r="BU388" s="198"/>
      <c r="BV388" s="198"/>
      <c r="BW388" s="198"/>
      <c r="BX388" s="198"/>
      <c r="BY388" s="198"/>
      <c r="BZ388" s="198"/>
      <c r="CA388" s="198"/>
      <c r="CB388" s="198"/>
      <c r="CC388" s="198"/>
      <c r="CD388" s="198"/>
      <c r="CE388" s="198"/>
      <c r="CF388" s="198"/>
      <c r="CG388" s="198"/>
      <c r="CH388" s="198"/>
      <c r="CI388" s="198"/>
      <c r="CJ388" s="198"/>
      <c r="CK388" s="198"/>
      <c r="CL388" s="198"/>
      <c r="CM388" s="198"/>
      <c r="CN388" s="198"/>
      <c r="CO388" s="198"/>
      <c r="CP388" s="198"/>
      <c r="CQ388" s="198"/>
      <c r="CR388" s="198"/>
      <c r="CS388" s="198"/>
      <c r="CT388" s="198"/>
      <c r="CU388" s="198"/>
      <c r="CV388" s="198"/>
      <c r="CW388" s="198"/>
      <c r="CX388" s="198"/>
      <c r="CY388" s="198"/>
      <c r="CZ388" s="198"/>
      <c r="DA388" s="198"/>
      <c r="DB388" s="198"/>
      <c r="DC388" s="198"/>
      <c r="DD388" s="198"/>
      <c r="DE388" s="198"/>
      <c r="DF388" s="198"/>
      <c r="DG388" s="198"/>
      <c r="DH388" s="198"/>
      <c r="DI388" s="198"/>
      <c r="DJ388" s="198"/>
      <c r="DK388" s="198"/>
      <c r="DL388" s="198"/>
      <c r="DM388" s="198"/>
      <c r="DN388" s="198"/>
      <c r="DO388" s="198"/>
      <c r="DP388" s="198"/>
      <c r="DQ388" s="198"/>
      <c r="DR388" s="198"/>
      <c r="DS388" s="198"/>
      <c r="DT388" s="198"/>
      <c r="DU388" s="198"/>
      <c r="DV388" s="198"/>
      <c r="DW388" s="198"/>
      <c r="DX388" s="198"/>
      <c r="DY388" s="198"/>
      <c r="DZ388" s="198"/>
      <c r="EA388" s="198"/>
      <c r="EB388" s="198"/>
      <c r="EC388" s="198"/>
      <c r="ED388" s="198"/>
      <c r="EE388" s="198"/>
      <c r="EF388" s="198"/>
      <c r="EG388" s="198"/>
      <c r="EH388" s="198"/>
      <c r="EI388" s="198"/>
      <c r="EJ388" s="198"/>
      <c r="EK388" s="198"/>
      <c r="EL388" s="198"/>
      <c r="EM388" s="198"/>
      <c r="EN388" s="198"/>
      <c r="EO388" s="198"/>
      <c r="EP388" s="198"/>
      <c r="EQ388" s="198"/>
      <c r="ER388" s="198"/>
      <c r="ES388" s="198"/>
      <c r="ET388" s="198"/>
      <c r="EU388" s="198"/>
      <c r="EV388" s="198"/>
      <c r="EW388" s="198"/>
      <c r="EX388" s="198"/>
      <c r="EY388" s="198"/>
      <c r="EZ388" s="198"/>
      <c r="FA388" s="198"/>
      <c r="FB388" s="198"/>
      <c r="FC388" s="198"/>
      <c r="FD388" s="198"/>
      <c r="FE388" s="198"/>
      <c r="FF388" s="198"/>
      <c r="FG388" s="198"/>
      <c r="FH388" s="198"/>
      <c r="FI388" s="198"/>
      <c r="FJ388" s="198"/>
      <c r="FK388" s="198"/>
      <c r="FL388" s="198"/>
      <c r="FM388" s="198"/>
      <c r="FN388" s="198"/>
      <c r="FO388" s="198"/>
      <c r="FP388" s="198"/>
      <c r="FQ388" s="198"/>
      <c r="FR388" s="198"/>
      <c r="FS388" s="198"/>
      <c r="FT388" s="198"/>
      <c r="FU388" s="198"/>
      <c r="FV388" s="198"/>
      <c r="FW388" s="198"/>
      <c r="FX388" s="198"/>
      <c r="FY388" s="198"/>
      <c r="FZ388" s="198"/>
      <c r="GA388" s="198"/>
      <c r="GB388" s="198"/>
      <c r="GC388" s="198"/>
      <c r="GD388" s="198"/>
      <c r="GE388" s="198"/>
      <c r="GF388" s="198"/>
      <c r="GG388" s="198"/>
      <c r="GH388" s="198"/>
      <c r="GI388" s="198"/>
      <c r="GJ388" s="198"/>
      <c r="GK388" s="198"/>
      <c r="GL388" s="198"/>
      <c r="GM388" s="198"/>
      <c r="GN388" s="198"/>
      <c r="GO388" s="198"/>
      <c r="GP388" s="198"/>
      <c r="GQ388" s="198"/>
      <c r="GR388" s="198"/>
      <c r="GS388" s="198"/>
      <c r="GT388" s="198"/>
      <c r="GU388" s="198"/>
      <c r="GV388" s="198"/>
      <c r="GW388" s="198"/>
      <c r="GX388" s="198"/>
      <c r="GY388" s="198"/>
      <c r="GZ388" s="198"/>
      <c r="HA388" s="198"/>
      <c r="HB388" s="198"/>
      <c r="HC388" s="198"/>
      <c r="HD388" s="198"/>
      <c r="HE388" s="198"/>
      <c r="HF388" s="198"/>
      <c r="HG388" s="198"/>
      <c r="HH388" s="198"/>
      <c r="HI388" s="198"/>
      <c r="HJ388" s="198"/>
      <c r="HK388" s="198"/>
      <c r="HL388" s="198"/>
      <c r="HM388" s="198"/>
      <c r="HN388" s="198"/>
    </row>
    <row r="389" s="197" customFormat="1" spans="1:222">
      <c r="A389" s="21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c r="BN389" s="198"/>
      <c r="BO389" s="198"/>
      <c r="BP389" s="198"/>
      <c r="BQ389" s="198"/>
      <c r="BR389" s="198"/>
      <c r="BS389" s="198"/>
      <c r="BT389" s="198"/>
      <c r="BU389" s="198"/>
      <c r="BV389" s="198"/>
      <c r="BW389" s="198"/>
      <c r="BX389" s="198"/>
      <c r="BY389" s="198"/>
      <c r="BZ389" s="198"/>
      <c r="CA389" s="198"/>
      <c r="CB389" s="198"/>
      <c r="CC389" s="198"/>
      <c r="CD389" s="198"/>
      <c r="CE389" s="198"/>
      <c r="CF389" s="198"/>
      <c r="CG389" s="198"/>
      <c r="CH389" s="198"/>
      <c r="CI389" s="198"/>
      <c r="CJ389" s="198"/>
      <c r="CK389" s="198"/>
      <c r="CL389" s="198"/>
      <c r="CM389" s="198"/>
      <c r="CN389" s="198"/>
      <c r="CO389" s="198"/>
      <c r="CP389" s="198"/>
      <c r="CQ389" s="198"/>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DZ389" s="198"/>
      <c r="EA389" s="198"/>
      <c r="EB389" s="198"/>
      <c r="EC389" s="198"/>
      <c r="ED389" s="198"/>
      <c r="EE389" s="198"/>
      <c r="EF389" s="198"/>
      <c r="EG389" s="198"/>
      <c r="EH389" s="198"/>
      <c r="EI389" s="198"/>
      <c r="EJ389" s="198"/>
      <c r="EK389" s="198"/>
      <c r="EL389" s="198"/>
      <c r="EM389" s="198"/>
      <c r="EN389" s="198"/>
      <c r="EO389" s="198"/>
      <c r="EP389" s="198"/>
      <c r="EQ389" s="198"/>
      <c r="ER389" s="198"/>
      <c r="ES389" s="198"/>
      <c r="ET389" s="198"/>
      <c r="EU389" s="198"/>
      <c r="EV389" s="198"/>
      <c r="EW389" s="198"/>
      <c r="EX389" s="198"/>
      <c r="EY389" s="198"/>
      <c r="EZ389" s="198"/>
      <c r="FA389" s="198"/>
      <c r="FB389" s="198"/>
      <c r="FC389" s="198"/>
      <c r="FD389" s="198"/>
      <c r="FE389" s="198"/>
      <c r="FF389" s="198"/>
      <c r="FG389" s="198"/>
      <c r="FH389" s="198"/>
      <c r="FI389" s="198"/>
      <c r="FJ389" s="198"/>
      <c r="FK389" s="198"/>
      <c r="FL389" s="198"/>
      <c r="FM389" s="198"/>
      <c r="FN389" s="198"/>
      <c r="FO389" s="198"/>
      <c r="FP389" s="198"/>
      <c r="FQ389" s="198"/>
      <c r="FR389" s="198"/>
      <c r="FS389" s="198"/>
      <c r="FT389" s="198"/>
      <c r="FU389" s="198"/>
      <c r="FV389" s="198"/>
      <c r="FW389" s="198"/>
      <c r="FX389" s="198"/>
      <c r="FY389" s="198"/>
      <c r="FZ389" s="198"/>
      <c r="GA389" s="198"/>
      <c r="GB389" s="198"/>
      <c r="GC389" s="198"/>
      <c r="GD389" s="198"/>
      <c r="GE389" s="198"/>
      <c r="GF389" s="198"/>
      <c r="GG389" s="198"/>
      <c r="GH389" s="198"/>
      <c r="GI389" s="198"/>
      <c r="GJ389" s="198"/>
      <c r="GK389" s="198"/>
      <c r="GL389" s="198"/>
      <c r="GM389" s="198"/>
      <c r="GN389" s="198"/>
      <c r="GO389" s="198"/>
      <c r="GP389" s="198"/>
      <c r="GQ389" s="198"/>
      <c r="GR389" s="198"/>
      <c r="GS389" s="198"/>
      <c r="GT389" s="198"/>
      <c r="GU389" s="198"/>
      <c r="GV389" s="198"/>
      <c r="GW389" s="198"/>
      <c r="GX389" s="198"/>
      <c r="GY389" s="198"/>
      <c r="GZ389" s="198"/>
      <c r="HA389" s="198"/>
      <c r="HB389" s="198"/>
      <c r="HC389" s="198"/>
      <c r="HD389" s="198"/>
      <c r="HE389" s="198"/>
      <c r="HF389" s="198"/>
      <c r="HG389" s="198"/>
      <c r="HH389" s="198"/>
      <c r="HI389" s="198"/>
      <c r="HJ389" s="198"/>
      <c r="HK389" s="198"/>
      <c r="HL389" s="198"/>
      <c r="HM389" s="198"/>
      <c r="HN389" s="198"/>
    </row>
    <row r="390" s="197" customFormat="1" spans="1:222">
      <c r="A390" s="210"/>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DZ390" s="198"/>
      <c r="EA390" s="198"/>
      <c r="EB390" s="198"/>
      <c r="EC390" s="198"/>
      <c r="ED390" s="198"/>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c r="GN390" s="198"/>
      <c r="GO390" s="198"/>
      <c r="GP390" s="198"/>
      <c r="GQ390" s="198"/>
      <c r="GR390" s="198"/>
      <c r="GS390" s="198"/>
      <c r="GT390" s="198"/>
      <c r="GU390" s="198"/>
      <c r="GV390" s="198"/>
      <c r="GW390" s="198"/>
      <c r="GX390" s="198"/>
      <c r="GY390" s="198"/>
      <c r="GZ390" s="198"/>
      <c r="HA390" s="198"/>
      <c r="HB390" s="198"/>
      <c r="HC390" s="198"/>
      <c r="HD390" s="198"/>
      <c r="HE390" s="198"/>
      <c r="HF390" s="198"/>
      <c r="HG390" s="198"/>
      <c r="HH390" s="198"/>
      <c r="HI390" s="198"/>
      <c r="HJ390" s="198"/>
      <c r="HK390" s="198"/>
      <c r="HL390" s="198"/>
      <c r="HM390" s="198"/>
      <c r="HN390" s="198"/>
    </row>
    <row r="391" s="197" customFormat="1" spans="1:222">
      <c r="A391" s="210"/>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c r="BM391" s="198"/>
      <c r="BN391" s="198"/>
      <c r="BO391" s="198"/>
      <c r="BP391" s="198"/>
      <c r="BQ391" s="198"/>
      <c r="BR391" s="198"/>
      <c r="BS391" s="198"/>
      <c r="BT391" s="198"/>
      <c r="BU391" s="198"/>
      <c r="BV391" s="198"/>
      <c r="BW391" s="198"/>
      <c r="BX391" s="198"/>
      <c r="BY391" s="198"/>
      <c r="BZ391" s="198"/>
      <c r="CA391" s="198"/>
      <c r="CB391" s="198"/>
      <c r="CC391" s="198"/>
      <c r="CD391" s="198"/>
      <c r="CE391" s="198"/>
      <c r="CF391" s="198"/>
      <c r="CG391" s="198"/>
      <c r="CH391" s="198"/>
      <c r="CI391" s="198"/>
      <c r="CJ391" s="198"/>
      <c r="CK391" s="198"/>
      <c r="CL391" s="198"/>
      <c r="CM391" s="198"/>
      <c r="CN391" s="198"/>
      <c r="CO391" s="198"/>
      <c r="CP391" s="198"/>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DZ391" s="198"/>
      <c r="EA391" s="198"/>
      <c r="EB391" s="198"/>
      <c r="EC391" s="198"/>
      <c r="ED391" s="198"/>
      <c r="EE391" s="198"/>
      <c r="EF391" s="198"/>
      <c r="EG391" s="198"/>
      <c r="EH391" s="198"/>
      <c r="EI391" s="198"/>
      <c r="EJ391" s="198"/>
      <c r="EK391" s="198"/>
      <c r="EL391" s="198"/>
      <c r="EM391" s="198"/>
      <c r="EN391" s="198"/>
      <c r="EO391" s="198"/>
      <c r="EP391" s="198"/>
      <c r="EQ391" s="198"/>
      <c r="ER391" s="198"/>
      <c r="ES391" s="198"/>
      <c r="ET391" s="198"/>
      <c r="EU391" s="198"/>
      <c r="EV391" s="198"/>
      <c r="EW391" s="198"/>
      <c r="EX391" s="198"/>
      <c r="EY391" s="198"/>
      <c r="EZ391" s="198"/>
      <c r="FA391" s="198"/>
      <c r="FB391" s="198"/>
      <c r="FC391" s="198"/>
      <c r="FD391" s="198"/>
      <c r="FE391" s="198"/>
      <c r="FF391" s="198"/>
      <c r="FG391" s="198"/>
      <c r="FH391" s="198"/>
      <c r="FI391" s="198"/>
      <c r="FJ391" s="198"/>
      <c r="FK391" s="198"/>
      <c r="FL391" s="198"/>
      <c r="FM391" s="198"/>
      <c r="FN391" s="198"/>
      <c r="FO391" s="198"/>
      <c r="FP391" s="198"/>
      <c r="FQ391" s="198"/>
      <c r="FR391" s="198"/>
      <c r="FS391" s="198"/>
      <c r="FT391" s="198"/>
      <c r="FU391" s="198"/>
      <c r="FV391" s="198"/>
      <c r="FW391" s="198"/>
      <c r="FX391" s="198"/>
      <c r="FY391" s="198"/>
      <c r="FZ391" s="198"/>
      <c r="GA391" s="198"/>
      <c r="GB391" s="198"/>
      <c r="GC391" s="198"/>
      <c r="GD391" s="198"/>
      <c r="GE391" s="198"/>
      <c r="GF391" s="198"/>
      <c r="GG391" s="198"/>
      <c r="GH391" s="198"/>
      <c r="GI391" s="198"/>
      <c r="GJ391" s="198"/>
      <c r="GK391" s="198"/>
      <c r="GL391" s="198"/>
      <c r="GM391" s="198"/>
      <c r="GN391" s="198"/>
      <c r="GO391" s="198"/>
      <c r="GP391" s="198"/>
      <c r="GQ391" s="198"/>
      <c r="GR391" s="198"/>
      <c r="GS391" s="198"/>
      <c r="GT391" s="198"/>
      <c r="GU391" s="198"/>
      <c r="GV391" s="198"/>
      <c r="GW391" s="198"/>
      <c r="GX391" s="198"/>
      <c r="GY391" s="198"/>
      <c r="GZ391" s="198"/>
      <c r="HA391" s="198"/>
      <c r="HB391" s="198"/>
      <c r="HC391" s="198"/>
      <c r="HD391" s="198"/>
      <c r="HE391" s="198"/>
      <c r="HF391" s="198"/>
      <c r="HG391" s="198"/>
      <c r="HH391" s="198"/>
      <c r="HI391" s="198"/>
      <c r="HJ391" s="198"/>
      <c r="HK391" s="198"/>
      <c r="HL391" s="198"/>
      <c r="HM391" s="198"/>
      <c r="HN391" s="198"/>
    </row>
    <row r="392" s="197" customFormat="1" spans="1:222">
      <c r="A392" s="210"/>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c r="BM392" s="198"/>
      <c r="BN392" s="198"/>
      <c r="BO392" s="198"/>
      <c r="BP392" s="198"/>
      <c r="BQ392" s="198"/>
      <c r="BR392" s="198"/>
      <c r="BS392" s="198"/>
      <c r="BT392" s="198"/>
      <c r="BU392" s="198"/>
      <c r="BV392" s="198"/>
      <c r="BW392" s="198"/>
      <c r="BX392" s="198"/>
      <c r="BY392" s="198"/>
      <c r="BZ392" s="198"/>
      <c r="CA392" s="198"/>
      <c r="CB392" s="198"/>
      <c r="CC392" s="198"/>
      <c r="CD392" s="198"/>
      <c r="CE392" s="198"/>
      <c r="CF392" s="198"/>
      <c r="CG392" s="198"/>
      <c r="CH392" s="198"/>
      <c r="CI392" s="198"/>
      <c r="CJ392" s="198"/>
      <c r="CK392" s="198"/>
      <c r="CL392" s="198"/>
      <c r="CM392" s="198"/>
      <c r="CN392" s="198"/>
      <c r="CO392" s="198"/>
      <c r="CP392" s="198"/>
      <c r="CQ392" s="198"/>
      <c r="CR392" s="198"/>
      <c r="CS392" s="198"/>
      <c r="CT392" s="198"/>
      <c r="CU392" s="198"/>
      <c r="CV392" s="198"/>
      <c r="CW392" s="198"/>
      <c r="CX392" s="198"/>
      <c r="CY392" s="198"/>
      <c r="CZ392" s="198"/>
      <c r="DA392" s="198"/>
      <c r="DB392" s="198"/>
      <c r="DC392" s="198"/>
      <c r="DD392" s="198"/>
      <c r="DE392" s="198"/>
      <c r="DF392" s="198"/>
      <c r="DG392" s="198"/>
      <c r="DH392" s="198"/>
      <c r="DI392" s="198"/>
      <c r="DJ392" s="198"/>
      <c r="DK392" s="198"/>
      <c r="DL392" s="198"/>
      <c r="DM392" s="198"/>
      <c r="DN392" s="198"/>
      <c r="DO392" s="198"/>
      <c r="DP392" s="198"/>
      <c r="DQ392" s="198"/>
      <c r="DR392" s="198"/>
      <c r="DS392" s="198"/>
      <c r="DT392" s="198"/>
      <c r="DU392" s="198"/>
      <c r="DV392" s="198"/>
      <c r="DW392" s="198"/>
      <c r="DX392" s="198"/>
      <c r="DY392" s="198"/>
      <c r="DZ392" s="198"/>
      <c r="EA392" s="198"/>
      <c r="EB392" s="198"/>
      <c r="EC392" s="198"/>
      <c r="ED392" s="198"/>
      <c r="EE392" s="198"/>
      <c r="EF392" s="198"/>
      <c r="EG392" s="198"/>
      <c r="EH392" s="198"/>
      <c r="EI392" s="198"/>
      <c r="EJ392" s="198"/>
      <c r="EK392" s="198"/>
      <c r="EL392" s="198"/>
      <c r="EM392" s="198"/>
      <c r="EN392" s="198"/>
      <c r="EO392" s="198"/>
      <c r="EP392" s="198"/>
      <c r="EQ392" s="198"/>
      <c r="ER392" s="198"/>
      <c r="ES392" s="198"/>
      <c r="ET392" s="198"/>
      <c r="EU392" s="198"/>
      <c r="EV392" s="198"/>
      <c r="EW392" s="198"/>
      <c r="EX392" s="198"/>
      <c r="EY392" s="198"/>
      <c r="EZ392" s="198"/>
      <c r="FA392" s="198"/>
      <c r="FB392" s="198"/>
      <c r="FC392" s="198"/>
      <c r="FD392" s="198"/>
      <c r="FE392" s="198"/>
      <c r="FF392" s="198"/>
      <c r="FG392" s="198"/>
      <c r="FH392" s="198"/>
      <c r="FI392" s="198"/>
      <c r="FJ392" s="198"/>
      <c r="FK392" s="198"/>
      <c r="FL392" s="198"/>
      <c r="FM392" s="198"/>
      <c r="FN392" s="198"/>
      <c r="FO392" s="198"/>
      <c r="FP392" s="198"/>
      <c r="FQ392" s="198"/>
      <c r="FR392" s="198"/>
      <c r="FS392" s="198"/>
      <c r="FT392" s="198"/>
      <c r="FU392" s="198"/>
      <c r="FV392" s="198"/>
      <c r="FW392" s="198"/>
      <c r="FX392" s="198"/>
      <c r="FY392" s="198"/>
      <c r="FZ392" s="198"/>
      <c r="GA392" s="198"/>
      <c r="GB392" s="198"/>
      <c r="GC392" s="198"/>
      <c r="GD392" s="198"/>
      <c r="GE392" s="198"/>
      <c r="GF392" s="198"/>
      <c r="GG392" s="198"/>
      <c r="GH392" s="198"/>
      <c r="GI392" s="198"/>
      <c r="GJ392" s="198"/>
      <c r="GK392" s="198"/>
      <c r="GL392" s="198"/>
      <c r="GM392" s="198"/>
      <c r="GN392" s="198"/>
      <c r="GO392" s="198"/>
      <c r="GP392" s="198"/>
      <c r="GQ392" s="198"/>
      <c r="GR392" s="198"/>
      <c r="GS392" s="198"/>
      <c r="GT392" s="198"/>
      <c r="GU392" s="198"/>
      <c r="GV392" s="198"/>
      <c r="GW392" s="198"/>
      <c r="GX392" s="198"/>
      <c r="GY392" s="198"/>
      <c r="GZ392" s="198"/>
      <c r="HA392" s="198"/>
      <c r="HB392" s="198"/>
      <c r="HC392" s="198"/>
      <c r="HD392" s="198"/>
      <c r="HE392" s="198"/>
      <c r="HF392" s="198"/>
      <c r="HG392" s="198"/>
      <c r="HH392" s="198"/>
      <c r="HI392" s="198"/>
      <c r="HJ392" s="198"/>
      <c r="HK392" s="198"/>
      <c r="HL392" s="198"/>
      <c r="HM392" s="198"/>
      <c r="HN392" s="198"/>
    </row>
    <row r="393" s="197" customFormat="1" spans="1:222">
      <c r="A393" s="210"/>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c r="BM393" s="198"/>
      <c r="BN393" s="198"/>
      <c r="BO393" s="198"/>
      <c r="BP393" s="198"/>
      <c r="BQ393" s="198"/>
      <c r="BR393" s="198"/>
      <c r="BS393" s="198"/>
      <c r="BT393" s="198"/>
      <c r="BU393" s="198"/>
      <c r="BV393" s="198"/>
      <c r="BW393" s="198"/>
      <c r="BX393" s="198"/>
      <c r="BY393" s="198"/>
      <c r="BZ393" s="198"/>
      <c r="CA393" s="198"/>
      <c r="CB393" s="198"/>
      <c r="CC393" s="198"/>
      <c r="CD393" s="198"/>
      <c r="CE393" s="198"/>
      <c r="CF393" s="198"/>
      <c r="CG393" s="198"/>
      <c r="CH393" s="198"/>
      <c r="CI393" s="198"/>
      <c r="CJ393" s="198"/>
      <c r="CK393" s="198"/>
      <c r="CL393" s="198"/>
      <c r="CM393" s="198"/>
      <c r="CN393" s="198"/>
      <c r="CO393" s="198"/>
      <c r="CP393" s="198"/>
      <c r="CQ393" s="198"/>
      <c r="CR393" s="198"/>
      <c r="CS393" s="198"/>
      <c r="CT393" s="198"/>
      <c r="CU393" s="198"/>
      <c r="CV393" s="198"/>
      <c r="CW393" s="198"/>
      <c r="CX393" s="198"/>
      <c r="CY393" s="198"/>
      <c r="CZ393" s="198"/>
      <c r="DA393" s="198"/>
      <c r="DB393" s="198"/>
      <c r="DC393" s="198"/>
      <c r="DD393" s="198"/>
      <c r="DE393" s="198"/>
      <c r="DF393" s="198"/>
      <c r="DG393" s="198"/>
      <c r="DH393" s="198"/>
      <c r="DI393" s="198"/>
      <c r="DJ393" s="198"/>
      <c r="DK393" s="198"/>
      <c r="DL393" s="198"/>
      <c r="DM393" s="198"/>
      <c r="DN393" s="198"/>
      <c r="DO393" s="198"/>
      <c r="DP393" s="198"/>
      <c r="DQ393" s="198"/>
      <c r="DR393" s="198"/>
      <c r="DS393" s="198"/>
      <c r="DT393" s="198"/>
      <c r="DU393" s="198"/>
      <c r="DV393" s="198"/>
      <c r="DW393" s="198"/>
      <c r="DX393" s="198"/>
      <c r="DY393" s="198"/>
      <c r="DZ393" s="198"/>
      <c r="EA393" s="198"/>
      <c r="EB393" s="198"/>
      <c r="EC393" s="198"/>
      <c r="ED393" s="198"/>
      <c r="EE393" s="198"/>
      <c r="EF393" s="198"/>
      <c r="EG393" s="198"/>
      <c r="EH393" s="198"/>
      <c r="EI393" s="198"/>
      <c r="EJ393" s="198"/>
      <c r="EK393" s="198"/>
      <c r="EL393" s="198"/>
      <c r="EM393" s="198"/>
      <c r="EN393" s="198"/>
      <c r="EO393" s="198"/>
      <c r="EP393" s="198"/>
      <c r="EQ393" s="198"/>
      <c r="ER393" s="198"/>
      <c r="ES393" s="198"/>
      <c r="ET393" s="198"/>
      <c r="EU393" s="198"/>
      <c r="EV393" s="198"/>
      <c r="EW393" s="198"/>
      <c r="EX393" s="198"/>
      <c r="EY393" s="198"/>
      <c r="EZ393" s="198"/>
      <c r="FA393" s="198"/>
      <c r="FB393" s="198"/>
      <c r="FC393" s="198"/>
      <c r="FD393" s="198"/>
      <c r="FE393" s="198"/>
      <c r="FF393" s="198"/>
      <c r="FG393" s="198"/>
      <c r="FH393" s="198"/>
      <c r="FI393" s="198"/>
      <c r="FJ393" s="198"/>
      <c r="FK393" s="198"/>
      <c r="FL393" s="198"/>
      <c r="FM393" s="198"/>
      <c r="FN393" s="198"/>
      <c r="FO393" s="198"/>
      <c r="FP393" s="198"/>
      <c r="FQ393" s="198"/>
      <c r="FR393" s="198"/>
      <c r="FS393" s="198"/>
      <c r="FT393" s="198"/>
      <c r="FU393" s="198"/>
      <c r="FV393" s="198"/>
      <c r="FW393" s="198"/>
      <c r="FX393" s="198"/>
      <c r="FY393" s="198"/>
      <c r="FZ393" s="198"/>
      <c r="GA393" s="198"/>
      <c r="GB393" s="198"/>
      <c r="GC393" s="198"/>
      <c r="GD393" s="198"/>
      <c r="GE393" s="198"/>
      <c r="GF393" s="198"/>
      <c r="GG393" s="198"/>
      <c r="GH393" s="198"/>
      <c r="GI393" s="198"/>
      <c r="GJ393" s="198"/>
      <c r="GK393" s="198"/>
      <c r="GL393" s="198"/>
      <c r="GM393" s="198"/>
      <c r="GN393" s="198"/>
      <c r="GO393" s="198"/>
      <c r="GP393" s="198"/>
      <c r="GQ393" s="198"/>
      <c r="GR393" s="198"/>
      <c r="GS393" s="198"/>
      <c r="GT393" s="198"/>
      <c r="GU393" s="198"/>
      <c r="GV393" s="198"/>
      <c r="GW393" s="198"/>
      <c r="GX393" s="198"/>
      <c r="GY393" s="198"/>
      <c r="GZ393" s="198"/>
      <c r="HA393" s="198"/>
      <c r="HB393" s="198"/>
      <c r="HC393" s="198"/>
      <c r="HD393" s="198"/>
      <c r="HE393" s="198"/>
      <c r="HF393" s="198"/>
      <c r="HG393" s="198"/>
      <c r="HH393" s="198"/>
      <c r="HI393" s="198"/>
      <c r="HJ393" s="198"/>
      <c r="HK393" s="198"/>
      <c r="HL393" s="198"/>
      <c r="HM393" s="198"/>
      <c r="HN393" s="198"/>
    </row>
    <row r="394" s="197" customFormat="1" spans="1:222">
      <c r="A394" s="210"/>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c r="BM394" s="198"/>
      <c r="BN394" s="198"/>
      <c r="BO394" s="198"/>
      <c r="BP394" s="198"/>
      <c r="BQ394" s="198"/>
      <c r="BR394" s="198"/>
      <c r="BS394" s="198"/>
      <c r="BT394" s="198"/>
      <c r="BU394" s="198"/>
      <c r="BV394" s="198"/>
      <c r="BW394" s="198"/>
      <c r="BX394" s="198"/>
      <c r="BY394" s="198"/>
      <c r="BZ394" s="198"/>
      <c r="CA394" s="198"/>
      <c r="CB394" s="198"/>
      <c r="CC394" s="198"/>
      <c r="CD394" s="198"/>
      <c r="CE394" s="198"/>
      <c r="CF394" s="198"/>
      <c r="CG394" s="198"/>
      <c r="CH394" s="198"/>
      <c r="CI394" s="198"/>
      <c r="CJ394" s="198"/>
      <c r="CK394" s="198"/>
      <c r="CL394" s="198"/>
      <c r="CM394" s="198"/>
      <c r="CN394" s="198"/>
      <c r="CO394" s="198"/>
      <c r="CP394" s="198"/>
      <c r="CQ394" s="198"/>
      <c r="CR394" s="198"/>
      <c r="CS394" s="198"/>
      <c r="CT394" s="198"/>
      <c r="CU394" s="198"/>
      <c r="CV394" s="198"/>
      <c r="CW394" s="198"/>
      <c r="CX394" s="198"/>
      <c r="CY394" s="198"/>
      <c r="CZ394" s="198"/>
      <c r="DA394" s="198"/>
      <c r="DB394" s="198"/>
      <c r="DC394" s="198"/>
      <c r="DD394" s="198"/>
      <c r="DE394" s="198"/>
      <c r="DF394" s="198"/>
      <c r="DG394" s="198"/>
      <c r="DH394" s="198"/>
      <c r="DI394" s="198"/>
      <c r="DJ394" s="198"/>
      <c r="DK394" s="198"/>
      <c r="DL394" s="198"/>
      <c r="DM394" s="198"/>
      <c r="DN394" s="198"/>
      <c r="DO394" s="198"/>
      <c r="DP394" s="198"/>
      <c r="DQ394" s="198"/>
      <c r="DR394" s="198"/>
      <c r="DS394" s="198"/>
      <c r="DT394" s="198"/>
      <c r="DU394" s="198"/>
      <c r="DV394" s="198"/>
      <c r="DW394" s="198"/>
      <c r="DX394" s="198"/>
      <c r="DY394" s="198"/>
      <c r="DZ394" s="198"/>
      <c r="EA394" s="198"/>
      <c r="EB394" s="198"/>
      <c r="EC394" s="198"/>
      <c r="ED394" s="198"/>
      <c r="EE394" s="198"/>
      <c r="EF394" s="198"/>
      <c r="EG394" s="198"/>
      <c r="EH394" s="198"/>
      <c r="EI394" s="198"/>
      <c r="EJ394" s="198"/>
      <c r="EK394" s="198"/>
      <c r="EL394" s="198"/>
      <c r="EM394" s="198"/>
      <c r="EN394" s="198"/>
      <c r="EO394" s="198"/>
      <c r="EP394" s="198"/>
      <c r="EQ394" s="198"/>
      <c r="ER394" s="198"/>
      <c r="ES394" s="198"/>
      <c r="ET394" s="198"/>
      <c r="EU394" s="198"/>
      <c r="EV394" s="198"/>
      <c r="EW394" s="198"/>
      <c r="EX394" s="198"/>
      <c r="EY394" s="198"/>
      <c r="EZ394" s="198"/>
      <c r="FA394" s="198"/>
      <c r="FB394" s="198"/>
      <c r="FC394" s="198"/>
      <c r="FD394" s="198"/>
      <c r="FE394" s="198"/>
      <c r="FF394" s="198"/>
      <c r="FG394" s="198"/>
      <c r="FH394" s="198"/>
      <c r="FI394" s="198"/>
      <c r="FJ394" s="198"/>
      <c r="FK394" s="198"/>
      <c r="FL394" s="198"/>
      <c r="FM394" s="198"/>
      <c r="FN394" s="198"/>
      <c r="FO394" s="198"/>
      <c r="FP394" s="198"/>
      <c r="FQ394" s="198"/>
      <c r="FR394" s="198"/>
      <c r="FS394" s="198"/>
      <c r="FT394" s="198"/>
      <c r="FU394" s="198"/>
      <c r="FV394" s="198"/>
      <c r="FW394" s="198"/>
      <c r="FX394" s="198"/>
      <c r="FY394" s="198"/>
      <c r="FZ394" s="198"/>
      <c r="GA394" s="198"/>
      <c r="GB394" s="198"/>
      <c r="GC394" s="198"/>
      <c r="GD394" s="198"/>
      <c r="GE394" s="198"/>
      <c r="GF394" s="198"/>
      <c r="GG394" s="198"/>
      <c r="GH394" s="198"/>
      <c r="GI394" s="198"/>
      <c r="GJ394" s="198"/>
      <c r="GK394" s="198"/>
      <c r="GL394" s="198"/>
      <c r="GM394" s="198"/>
      <c r="GN394" s="198"/>
      <c r="GO394" s="198"/>
      <c r="GP394" s="198"/>
      <c r="GQ394" s="198"/>
      <c r="GR394" s="198"/>
      <c r="GS394" s="198"/>
      <c r="GT394" s="198"/>
      <c r="GU394" s="198"/>
      <c r="GV394" s="198"/>
      <c r="GW394" s="198"/>
      <c r="GX394" s="198"/>
      <c r="GY394" s="198"/>
      <c r="GZ394" s="198"/>
      <c r="HA394" s="198"/>
      <c r="HB394" s="198"/>
      <c r="HC394" s="198"/>
      <c r="HD394" s="198"/>
      <c r="HE394" s="198"/>
      <c r="HF394" s="198"/>
      <c r="HG394" s="198"/>
      <c r="HH394" s="198"/>
      <c r="HI394" s="198"/>
      <c r="HJ394" s="198"/>
      <c r="HK394" s="198"/>
      <c r="HL394" s="198"/>
      <c r="HM394" s="198"/>
      <c r="HN394" s="198"/>
    </row>
    <row r="395" s="197" customFormat="1" spans="1:222">
      <c r="A395" s="210"/>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c r="BN395" s="198"/>
      <c r="BO395" s="198"/>
      <c r="BP395" s="198"/>
      <c r="BQ395" s="198"/>
      <c r="BR395" s="198"/>
      <c r="BS395" s="198"/>
      <c r="BT395" s="198"/>
      <c r="BU395" s="198"/>
      <c r="BV395" s="198"/>
      <c r="BW395" s="198"/>
      <c r="BX395" s="198"/>
      <c r="BY395" s="198"/>
      <c r="BZ395" s="198"/>
      <c r="CA395" s="198"/>
      <c r="CB395" s="198"/>
      <c r="CC395" s="198"/>
      <c r="CD395" s="198"/>
      <c r="CE395" s="198"/>
      <c r="CF395" s="198"/>
      <c r="CG395" s="198"/>
      <c r="CH395" s="198"/>
      <c r="CI395" s="198"/>
      <c r="CJ395" s="198"/>
      <c r="CK395" s="198"/>
      <c r="CL395" s="198"/>
      <c r="CM395" s="198"/>
      <c r="CN395" s="198"/>
      <c r="CO395" s="198"/>
      <c r="CP395" s="198"/>
      <c r="CQ395" s="198"/>
      <c r="CR395" s="198"/>
      <c r="CS395" s="198"/>
      <c r="CT395" s="198"/>
      <c r="CU395" s="198"/>
      <c r="CV395" s="198"/>
      <c r="CW395" s="198"/>
      <c r="CX395" s="198"/>
      <c r="CY395" s="198"/>
      <c r="CZ395" s="198"/>
      <c r="DA395" s="198"/>
      <c r="DB395" s="198"/>
      <c r="DC395" s="198"/>
      <c r="DD395" s="198"/>
      <c r="DE395" s="198"/>
      <c r="DF395" s="198"/>
      <c r="DG395" s="198"/>
      <c r="DH395" s="198"/>
      <c r="DI395" s="198"/>
      <c r="DJ395" s="198"/>
      <c r="DK395" s="198"/>
      <c r="DL395" s="198"/>
      <c r="DM395" s="198"/>
      <c r="DN395" s="198"/>
      <c r="DO395" s="198"/>
      <c r="DP395" s="198"/>
      <c r="DQ395" s="198"/>
      <c r="DR395" s="198"/>
      <c r="DS395" s="198"/>
      <c r="DT395" s="198"/>
      <c r="DU395" s="198"/>
      <c r="DV395" s="198"/>
      <c r="DW395" s="198"/>
      <c r="DX395" s="198"/>
      <c r="DY395" s="198"/>
      <c r="DZ395" s="198"/>
      <c r="EA395" s="198"/>
      <c r="EB395" s="198"/>
      <c r="EC395" s="198"/>
      <c r="ED395" s="198"/>
      <c r="EE395" s="198"/>
      <c r="EF395" s="198"/>
      <c r="EG395" s="198"/>
      <c r="EH395" s="198"/>
      <c r="EI395" s="198"/>
      <c r="EJ395" s="198"/>
      <c r="EK395" s="198"/>
      <c r="EL395" s="198"/>
      <c r="EM395" s="198"/>
      <c r="EN395" s="198"/>
      <c r="EO395" s="198"/>
      <c r="EP395" s="198"/>
      <c r="EQ395" s="198"/>
      <c r="ER395" s="198"/>
      <c r="ES395" s="198"/>
      <c r="ET395" s="198"/>
      <c r="EU395" s="198"/>
      <c r="EV395" s="198"/>
      <c r="EW395" s="198"/>
      <c r="EX395" s="198"/>
      <c r="EY395" s="198"/>
      <c r="EZ395" s="198"/>
      <c r="FA395" s="198"/>
      <c r="FB395" s="198"/>
      <c r="FC395" s="198"/>
      <c r="FD395" s="198"/>
      <c r="FE395" s="198"/>
      <c r="FF395" s="198"/>
      <c r="FG395" s="198"/>
      <c r="FH395" s="198"/>
      <c r="FI395" s="198"/>
      <c r="FJ395" s="198"/>
      <c r="FK395" s="198"/>
      <c r="FL395" s="198"/>
      <c r="FM395" s="198"/>
      <c r="FN395" s="198"/>
      <c r="FO395" s="198"/>
      <c r="FP395" s="198"/>
      <c r="FQ395" s="198"/>
      <c r="FR395" s="198"/>
      <c r="FS395" s="198"/>
      <c r="FT395" s="198"/>
      <c r="FU395" s="198"/>
      <c r="FV395" s="198"/>
      <c r="FW395" s="198"/>
      <c r="FX395" s="198"/>
      <c r="FY395" s="198"/>
      <c r="FZ395" s="198"/>
      <c r="GA395" s="198"/>
      <c r="GB395" s="198"/>
      <c r="GC395" s="198"/>
      <c r="GD395" s="198"/>
      <c r="GE395" s="198"/>
      <c r="GF395" s="198"/>
      <c r="GG395" s="198"/>
      <c r="GH395" s="198"/>
      <c r="GI395" s="198"/>
      <c r="GJ395" s="198"/>
      <c r="GK395" s="198"/>
      <c r="GL395" s="198"/>
      <c r="GM395" s="198"/>
      <c r="GN395" s="198"/>
      <c r="GO395" s="198"/>
      <c r="GP395" s="198"/>
      <c r="GQ395" s="198"/>
      <c r="GR395" s="198"/>
      <c r="GS395" s="198"/>
      <c r="GT395" s="198"/>
      <c r="GU395" s="198"/>
      <c r="GV395" s="198"/>
      <c r="GW395" s="198"/>
      <c r="GX395" s="198"/>
      <c r="GY395" s="198"/>
      <c r="GZ395" s="198"/>
      <c r="HA395" s="198"/>
      <c r="HB395" s="198"/>
      <c r="HC395" s="198"/>
      <c r="HD395" s="198"/>
      <c r="HE395" s="198"/>
      <c r="HF395" s="198"/>
      <c r="HG395" s="198"/>
      <c r="HH395" s="198"/>
      <c r="HI395" s="198"/>
      <c r="HJ395" s="198"/>
      <c r="HK395" s="198"/>
      <c r="HL395" s="198"/>
      <c r="HM395" s="198"/>
      <c r="HN395" s="198"/>
    </row>
    <row r="396" s="197" customFormat="1" spans="1:222">
      <c r="A396" s="21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c r="BN396" s="198"/>
      <c r="BO396" s="198"/>
      <c r="BP396" s="198"/>
      <c r="BQ396" s="198"/>
      <c r="BR396" s="198"/>
      <c r="BS396" s="198"/>
      <c r="BT396" s="198"/>
      <c r="BU396" s="198"/>
      <c r="BV396" s="198"/>
      <c r="BW396" s="198"/>
      <c r="BX396" s="198"/>
      <c r="BY396" s="198"/>
      <c r="BZ396" s="198"/>
      <c r="CA396" s="198"/>
      <c r="CB396" s="198"/>
      <c r="CC396" s="198"/>
      <c r="CD396" s="198"/>
      <c r="CE396" s="198"/>
      <c r="CF396" s="198"/>
      <c r="CG396" s="198"/>
      <c r="CH396" s="198"/>
      <c r="CI396" s="198"/>
      <c r="CJ396" s="198"/>
      <c r="CK396" s="198"/>
      <c r="CL396" s="198"/>
      <c r="CM396" s="198"/>
      <c r="CN396" s="198"/>
      <c r="CO396" s="198"/>
      <c r="CP396" s="198"/>
      <c r="CQ396" s="198"/>
      <c r="CR396" s="198"/>
      <c r="CS396" s="198"/>
      <c r="CT396" s="198"/>
      <c r="CU396" s="198"/>
      <c r="CV396" s="198"/>
      <c r="CW396" s="198"/>
      <c r="CX396" s="198"/>
      <c r="CY396" s="198"/>
      <c r="CZ396" s="198"/>
      <c r="DA396" s="198"/>
      <c r="DB396" s="198"/>
      <c r="DC396" s="198"/>
      <c r="DD396" s="198"/>
      <c r="DE396" s="198"/>
      <c r="DF396" s="198"/>
      <c r="DG396" s="198"/>
      <c r="DH396" s="198"/>
      <c r="DI396" s="198"/>
      <c r="DJ396" s="198"/>
      <c r="DK396" s="198"/>
      <c r="DL396" s="198"/>
      <c r="DM396" s="198"/>
      <c r="DN396" s="198"/>
      <c r="DO396" s="198"/>
      <c r="DP396" s="198"/>
      <c r="DQ396" s="198"/>
      <c r="DR396" s="198"/>
      <c r="DS396" s="198"/>
      <c r="DT396" s="198"/>
      <c r="DU396" s="198"/>
      <c r="DV396" s="198"/>
      <c r="DW396" s="198"/>
      <c r="DX396" s="198"/>
      <c r="DY396" s="198"/>
      <c r="DZ396" s="198"/>
      <c r="EA396" s="198"/>
      <c r="EB396" s="198"/>
      <c r="EC396" s="198"/>
      <c r="ED396" s="198"/>
      <c r="EE396" s="198"/>
      <c r="EF396" s="198"/>
      <c r="EG396" s="198"/>
      <c r="EH396" s="198"/>
      <c r="EI396" s="198"/>
      <c r="EJ396" s="198"/>
      <c r="EK396" s="198"/>
      <c r="EL396" s="198"/>
      <c r="EM396" s="198"/>
      <c r="EN396" s="198"/>
      <c r="EO396" s="198"/>
      <c r="EP396" s="198"/>
      <c r="EQ396" s="198"/>
      <c r="ER396" s="198"/>
      <c r="ES396" s="198"/>
      <c r="ET396" s="198"/>
      <c r="EU396" s="198"/>
      <c r="EV396" s="198"/>
      <c r="EW396" s="198"/>
      <c r="EX396" s="198"/>
      <c r="EY396" s="198"/>
      <c r="EZ396" s="198"/>
      <c r="FA396" s="198"/>
      <c r="FB396" s="198"/>
      <c r="FC396" s="198"/>
      <c r="FD396" s="198"/>
      <c r="FE396" s="198"/>
      <c r="FF396" s="198"/>
      <c r="FG396" s="198"/>
      <c r="FH396" s="198"/>
      <c r="FI396" s="198"/>
      <c r="FJ396" s="198"/>
      <c r="FK396" s="198"/>
      <c r="FL396" s="198"/>
      <c r="FM396" s="198"/>
      <c r="FN396" s="198"/>
      <c r="FO396" s="198"/>
      <c r="FP396" s="198"/>
      <c r="FQ396" s="198"/>
      <c r="FR396" s="198"/>
      <c r="FS396" s="198"/>
      <c r="FT396" s="198"/>
      <c r="FU396" s="198"/>
      <c r="FV396" s="198"/>
      <c r="FW396" s="198"/>
      <c r="FX396" s="198"/>
      <c r="FY396" s="198"/>
      <c r="FZ396" s="198"/>
      <c r="GA396" s="198"/>
      <c r="GB396" s="198"/>
      <c r="GC396" s="198"/>
      <c r="GD396" s="198"/>
      <c r="GE396" s="198"/>
      <c r="GF396" s="198"/>
      <c r="GG396" s="198"/>
      <c r="GH396" s="198"/>
      <c r="GI396" s="198"/>
      <c r="GJ396" s="198"/>
      <c r="GK396" s="198"/>
      <c r="GL396" s="198"/>
      <c r="GM396" s="198"/>
      <c r="GN396" s="198"/>
      <c r="GO396" s="198"/>
      <c r="GP396" s="198"/>
      <c r="GQ396" s="198"/>
      <c r="GR396" s="198"/>
      <c r="GS396" s="198"/>
      <c r="GT396" s="198"/>
      <c r="GU396" s="198"/>
      <c r="GV396" s="198"/>
      <c r="GW396" s="198"/>
      <c r="GX396" s="198"/>
      <c r="GY396" s="198"/>
      <c r="GZ396" s="198"/>
      <c r="HA396" s="198"/>
      <c r="HB396" s="198"/>
      <c r="HC396" s="198"/>
      <c r="HD396" s="198"/>
      <c r="HE396" s="198"/>
      <c r="HF396" s="198"/>
      <c r="HG396" s="198"/>
      <c r="HH396" s="198"/>
      <c r="HI396" s="198"/>
      <c r="HJ396" s="198"/>
      <c r="HK396" s="198"/>
      <c r="HL396" s="198"/>
      <c r="HM396" s="198"/>
      <c r="HN396" s="198"/>
    </row>
    <row r="397" s="197" customFormat="1" spans="1:222">
      <c r="A397" s="210"/>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c r="BN397" s="198"/>
      <c r="BO397" s="198"/>
      <c r="BP397" s="198"/>
      <c r="BQ397" s="198"/>
      <c r="BR397" s="198"/>
      <c r="BS397" s="198"/>
      <c r="BT397" s="198"/>
      <c r="BU397" s="198"/>
      <c r="BV397" s="198"/>
      <c r="BW397" s="198"/>
      <c r="BX397" s="198"/>
      <c r="BY397" s="198"/>
      <c r="BZ397" s="198"/>
      <c r="CA397" s="198"/>
      <c r="CB397" s="198"/>
      <c r="CC397" s="198"/>
      <c r="CD397" s="198"/>
      <c r="CE397" s="198"/>
      <c r="CF397" s="198"/>
      <c r="CG397" s="198"/>
      <c r="CH397" s="198"/>
      <c r="CI397" s="198"/>
      <c r="CJ397" s="198"/>
      <c r="CK397" s="198"/>
      <c r="CL397" s="198"/>
      <c r="CM397" s="198"/>
      <c r="CN397" s="198"/>
      <c r="CO397" s="198"/>
      <c r="CP397" s="198"/>
      <c r="CQ397" s="198"/>
      <c r="CR397" s="198"/>
      <c r="CS397" s="198"/>
      <c r="CT397" s="198"/>
      <c r="CU397" s="198"/>
      <c r="CV397" s="198"/>
      <c r="CW397" s="198"/>
      <c r="CX397" s="198"/>
      <c r="CY397" s="198"/>
      <c r="CZ397" s="198"/>
      <c r="DA397" s="198"/>
      <c r="DB397" s="198"/>
      <c r="DC397" s="198"/>
      <c r="DD397" s="198"/>
      <c r="DE397" s="198"/>
      <c r="DF397" s="198"/>
      <c r="DG397" s="198"/>
      <c r="DH397" s="198"/>
      <c r="DI397" s="198"/>
      <c r="DJ397" s="198"/>
      <c r="DK397" s="198"/>
      <c r="DL397" s="198"/>
      <c r="DM397" s="198"/>
      <c r="DN397" s="198"/>
      <c r="DO397" s="198"/>
      <c r="DP397" s="198"/>
      <c r="DQ397" s="198"/>
      <c r="DR397" s="198"/>
      <c r="DS397" s="198"/>
      <c r="DT397" s="198"/>
      <c r="DU397" s="198"/>
      <c r="DV397" s="198"/>
      <c r="DW397" s="198"/>
      <c r="DX397" s="198"/>
      <c r="DY397" s="198"/>
      <c r="DZ397" s="198"/>
      <c r="EA397" s="198"/>
      <c r="EB397" s="198"/>
      <c r="EC397" s="198"/>
      <c r="ED397" s="198"/>
      <c r="EE397" s="198"/>
      <c r="EF397" s="198"/>
      <c r="EG397" s="198"/>
      <c r="EH397" s="198"/>
      <c r="EI397" s="198"/>
      <c r="EJ397" s="198"/>
      <c r="EK397" s="198"/>
      <c r="EL397" s="198"/>
      <c r="EM397" s="198"/>
      <c r="EN397" s="198"/>
      <c r="EO397" s="198"/>
      <c r="EP397" s="198"/>
      <c r="EQ397" s="198"/>
      <c r="ER397" s="198"/>
      <c r="ES397" s="198"/>
      <c r="ET397" s="198"/>
      <c r="EU397" s="198"/>
      <c r="EV397" s="198"/>
      <c r="EW397" s="198"/>
      <c r="EX397" s="198"/>
      <c r="EY397" s="198"/>
      <c r="EZ397" s="198"/>
      <c r="FA397" s="198"/>
      <c r="FB397" s="198"/>
      <c r="FC397" s="198"/>
      <c r="FD397" s="198"/>
      <c r="FE397" s="198"/>
      <c r="FF397" s="198"/>
      <c r="FG397" s="198"/>
      <c r="FH397" s="198"/>
      <c r="FI397" s="198"/>
      <c r="FJ397" s="198"/>
      <c r="FK397" s="198"/>
      <c r="FL397" s="198"/>
      <c r="FM397" s="198"/>
      <c r="FN397" s="198"/>
      <c r="FO397" s="198"/>
      <c r="FP397" s="198"/>
      <c r="FQ397" s="198"/>
      <c r="FR397" s="198"/>
      <c r="FS397" s="198"/>
      <c r="FT397" s="198"/>
      <c r="FU397" s="198"/>
      <c r="FV397" s="198"/>
      <c r="FW397" s="198"/>
      <c r="FX397" s="198"/>
      <c r="FY397" s="198"/>
      <c r="FZ397" s="198"/>
      <c r="GA397" s="198"/>
      <c r="GB397" s="198"/>
      <c r="GC397" s="198"/>
      <c r="GD397" s="198"/>
      <c r="GE397" s="198"/>
      <c r="GF397" s="198"/>
      <c r="GG397" s="198"/>
      <c r="GH397" s="198"/>
      <c r="GI397" s="198"/>
      <c r="GJ397" s="198"/>
      <c r="GK397" s="198"/>
      <c r="GL397" s="198"/>
      <c r="GM397" s="198"/>
      <c r="GN397" s="198"/>
      <c r="GO397" s="198"/>
      <c r="GP397" s="198"/>
      <c r="GQ397" s="198"/>
      <c r="GR397" s="198"/>
      <c r="GS397" s="198"/>
      <c r="GT397" s="198"/>
      <c r="GU397" s="198"/>
      <c r="GV397" s="198"/>
      <c r="GW397" s="198"/>
      <c r="GX397" s="198"/>
      <c r="GY397" s="198"/>
      <c r="GZ397" s="198"/>
      <c r="HA397" s="198"/>
      <c r="HB397" s="198"/>
      <c r="HC397" s="198"/>
      <c r="HD397" s="198"/>
      <c r="HE397" s="198"/>
      <c r="HF397" s="198"/>
      <c r="HG397" s="198"/>
      <c r="HH397" s="198"/>
      <c r="HI397" s="198"/>
      <c r="HJ397" s="198"/>
      <c r="HK397" s="198"/>
      <c r="HL397" s="198"/>
      <c r="HM397" s="198"/>
      <c r="HN397" s="198"/>
    </row>
    <row r="398" s="197" customFormat="1" spans="1:222">
      <c r="A398" s="210"/>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c r="BM398" s="198"/>
      <c r="BN398" s="198"/>
      <c r="BO398" s="198"/>
      <c r="BP398" s="198"/>
      <c r="BQ398" s="198"/>
      <c r="BR398" s="198"/>
      <c r="BS398" s="198"/>
      <c r="BT398" s="198"/>
      <c r="BU398" s="198"/>
      <c r="BV398" s="198"/>
      <c r="BW398" s="198"/>
      <c r="BX398" s="198"/>
      <c r="BY398" s="198"/>
      <c r="BZ398" s="198"/>
      <c r="CA398" s="198"/>
      <c r="CB398" s="198"/>
      <c r="CC398" s="198"/>
      <c r="CD398" s="198"/>
      <c r="CE398" s="198"/>
      <c r="CF398" s="198"/>
      <c r="CG398" s="198"/>
      <c r="CH398" s="198"/>
      <c r="CI398" s="198"/>
      <c r="CJ398" s="198"/>
      <c r="CK398" s="198"/>
      <c r="CL398" s="198"/>
      <c r="CM398" s="198"/>
      <c r="CN398" s="198"/>
      <c r="CO398" s="198"/>
      <c r="CP398" s="198"/>
      <c r="CQ398" s="198"/>
      <c r="CR398" s="198"/>
      <c r="CS398" s="198"/>
      <c r="CT398" s="198"/>
      <c r="CU398" s="198"/>
      <c r="CV398" s="198"/>
      <c r="CW398" s="198"/>
      <c r="CX398" s="198"/>
      <c r="CY398" s="198"/>
      <c r="CZ398" s="198"/>
      <c r="DA398" s="198"/>
      <c r="DB398" s="198"/>
      <c r="DC398" s="198"/>
      <c r="DD398" s="198"/>
      <c r="DE398" s="198"/>
      <c r="DF398" s="198"/>
      <c r="DG398" s="198"/>
      <c r="DH398" s="198"/>
      <c r="DI398" s="198"/>
      <c r="DJ398" s="198"/>
      <c r="DK398" s="198"/>
      <c r="DL398" s="198"/>
      <c r="DM398" s="198"/>
      <c r="DN398" s="198"/>
      <c r="DO398" s="198"/>
      <c r="DP398" s="198"/>
      <c r="DQ398" s="198"/>
      <c r="DR398" s="198"/>
      <c r="DS398" s="198"/>
      <c r="DT398" s="198"/>
      <c r="DU398" s="198"/>
      <c r="DV398" s="198"/>
      <c r="DW398" s="198"/>
      <c r="DX398" s="198"/>
      <c r="DY398" s="198"/>
      <c r="DZ398" s="198"/>
      <c r="EA398" s="198"/>
      <c r="EB398" s="198"/>
      <c r="EC398" s="198"/>
      <c r="ED398" s="198"/>
      <c r="EE398" s="198"/>
      <c r="EF398" s="198"/>
      <c r="EG398" s="198"/>
      <c r="EH398" s="198"/>
      <c r="EI398" s="198"/>
      <c r="EJ398" s="198"/>
      <c r="EK398" s="198"/>
      <c r="EL398" s="198"/>
      <c r="EM398" s="198"/>
      <c r="EN398" s="198"/>
      <c r="EO398" s="198"/>
      <c r="EP398" s="198"/>
      <c r="EQ398" s="198"/>
      <c r="ER398" s="198"/>
      <c r="ES398" s="198"/>
      <c r="ET398" s="198"/>
      <c r="EU398" s="198"/>
      <c r="EV398" s="198"/>
      <c r="EW398" s="198"/>
      <c r="EX398" s="198"/>
      <c r="EY398" s="198"/>
      <c r="EZ398" s="198"/>
      <c r="FA398" s="198"/>
      <c r="FB398" s="198"/>
      <c r="FC398" s="198"/>
      <c r="FD398" s="198"/>
      <c r="FE398" s="198"/>
      <c r="FF398" s="198"/>
      <c r="FG398" s="198"/>
      <c r="FH398" s="198"/>
      <c r="FI398" s="198"/>
      <c r="FJ398" s="198"/>
      <c r="FK398" s="198"/>
      <c r="FL398" s="198"/>
      <c r="FM398" s="198"/>
      <c r="FN398" s="198"/>
      <c r="FO398" s="198"/>
      <c r="FP398" s="198"/>
      <c r="FQ398" s="198"/>
      <c r="FR398" s="198"/>
      <c r="FS398" s="198"/>
      <c r="FT398" s="198"/>
      <c r="FU398" s="198"/>
      <c r="FV398" s="198"/>
      <c r="FW398" s="198"/>
      <c r="FX398" s="198"/>
      <c r="FY398" s="198"/>
      <c r="FZ398" s="198"/>
      <c r="GA398" s="198"/>
      <c r="GB398" s="198"/>
      <c r="GC398" s="198"/>
      <c r="GD398" s="198"/>
      <c r="GE398" s="198"/>
      <c r="GF398" s="198"/>
      <c r="GG398" s="198"/>
      <c r="GH398" s="198"/>
      <c r="GI398" s="198"/>
      <c r="GJ398" s="198"/>
      <c r="GK398" s="198"/>
      <c r="GL398" s="198"/>
      <c r="GM398" s="198"/>
      <c r="GN398" s="198"/>
      <c r="GO398" s="198"/>
      <c r="GP398" s="198"/>
      <c r="GQ398" s="198"/>
      <c r="GR398" s="198"/>
      <c r="GS398" s="198"/>
      <c r="GT398" s="198"/>
      <c r="GU398" s="198"/>
      <c r="GV398" s="198"/>
      <c r="GW398" s="198"/>
      <c r="GX398" s="198"/>
      <c r="GY398" s="198"/>
      <c r="GZ398" s="198"/>
      <c r="HA398" s="198"/>
      <c r="HB398" s="198"/>
      <c r="HC398" s="198"/>
      <c r="HD398" s="198"/>
      <c r="HE398" s="198"/>
      <c r="HF398" s="198"/>
      <c r="HG398" s="198"/>
      <c r="HH398" s="198"/>
      <c r="HI398" s="198"/>
      <c r="HJ398" s="198"/>
      <c r="HK398" s="198"/>
      <c r="HL398" s="198"/>
      <c r="HM398" s="198"/>
      <c r="HN398" s="198"/>
    </row>
    <row r="399" s="197" customFormat="1" spans="1:222">
      <c r="A399" s="210"/>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c r="BM399" s="198"/>
      <c r="BN399" s="198"/>
      <c r="BO399" s="198"/>
      <c r="BP399" s="198"/>
      <c r="BQ399" s="198"/>
      <c r="BR399" s="198"/>
      <c r="BS399" s="198"/>
      <c r="BT399" s="198"/>
      <c r="BU399" s="198"/>
      <c r="BV399" s="198"/>
      <c r="BW399" s="198"/>
      <c r="BX399" s="198"/>
      <c r="BY399" s="198"/>
      <c r="BZ399" s="198"/>
      <c r="CA399" s="198"/>
      <c r="CB399" s="198"/>
      <c r="CC399" s="198"/>
      <c r="CD399" s="198"/>
      <c r="CE399" s="198"/>
      <c r="CF399" s="198"/>
      <c r="CG399" s="198"/>
      <c r="CH399" s="198"/>
      <c r="CI399" s="198"/>
      <c r="CJ399" s="198"/>
      <c r="CK399" s="198"/>
      <c r="CL399" s="198"/>
      <c r="CM399" s="198"/>
      <c r="CN399" s="198"/>
      <c r="CO399" s="198"/>
      <c r="CP399" s="198"/>
      <c r="CQ399" s="198"/>
      <c r="CR399" s="198"/>
      <c r="CS399" s="198"/>
      <c r="CT399" s="198"/>
      <c r="CU399" s="198"/>
      <c r="CV399" s="198"/>
      <c r="CW399" s="198"/>
      <c r="CX399" s="198"/>
      <c r="CY399" s="198"/>
      <c r="CZ399" s="198"/>
      <c r="DA399" s="198"/>
      <c r="DB399" s="198"/>
      <c r="DC399" s="198"/>
      <c r="DD399" s="198"/>
      <c r="DE399" s="198"/>
      <c r="DF399" s="198"/>
      <c r="DG399" s="198"/>
      <c r="DH399" s="198"/>
      <c r="DI399" s="198"/>
      <c r="DJ399" s="198"/>
      <c r="DK399" s="198"/>
      <c r="DL399" s="198"/>
      <c r="DM399" s="198"/>
      <c r="DN399" s="198"/>
      <c r="DO399" s="198"/>
      <c r="DP399" s="198"/>
      <c r="DQ399" s="198"/>
      <c r="DR399" s="198"/>
      <c r="DS399" s="198"/>
      <c r="DT399" s="198"/>
      <c r="DU399" s="198"/>
      <c r="DV399" s="198"/>
      <c r="DW399" s="198"/>
      <c r="DX399" s="198"/>
      <c r="DY399" s="198"/>
      <c r="DZ399" s="198"/>
      <c r="EA399" s="198"/>
      <c r="EB399" s="198"/>
      <c r="EC399" s="198"/>
      <c r="ED399" s="198"/>
      <c r="EE399" s="198"/>
      <c r="EF399" s="198"/>
      <c r="EG399" s="198"/>
      <c r="EH399" s="198"/>
      <c r="EI399" s="198"/>
      <c r="EJ399" s="198"/>
      <c r="EK399" s="198"/>
      <c r="EL399" s="198"/>
      <c r="EM399" s="198"/>
      <c r="EN399" s="198"/>
      <c r="EO399" s="198"/>
      <c r="EP399" s="198"/>
      <c r="EQ399" s="198"/>
      <c r="ER399" s="198"/>
      <c r="ES399" s="198"/>
      <c r="ET399" s="198"/>
      <c r="EU399" s="198"/>
      <c r="EV399" s="198"/>
      <c r="EW399" s="198"/>
      <c r="EX399" s="198"/>
      <c r="EY399" s="198"/>
      <c r="EZ399" s="198"/>
      <c r="FA399" s="198"/>
      <c r="FB399" s="198"/>
      <c r="FC399" s="198"/>
      <c r="FD399" s="198"/>
      <c r="FE399" s="198"/>
      <c r="FF399" s="198"/>
      <c r="FG399" s="198"/>
      <c r="FH399" s="198"/>
      <c r="FI399" s="198"/>
      <c r="FJ399" s="198"/>
      <c r="FK399" s="198"/>
      <c r="FL399" s="198"/>
      <c r="FM399" s="198"/>
      <c r="FN399" s="198"/>
      <c r="FO399" s="198"/>
      <c r="FP399" s="198"/>
      <c r="FQ399" s="198"/>
      <c r="FR399" s="198"/>
      <c r="FS399" s="198"/>
      <c r="FT399" s="198"/>
      <c r="FU399" s="198"/>
      <c r="FV399" s="198"/>
      <c r="FW399" s="198"/>
      <c r="FX399" s="198"/>
      <c r="FY399" s="198"/>
      <c r="FZ399" s="198"/>
      <c r="GA399" s="198"/>
      <c r="GB399" s="198"/>
      <c r="GC399" s="198"/>
      <c r="GD399" s="198"/>
      <c r="GE399" s="198"/>
      <c r="GF399" s="198"/>
      <c r="GG399" s="198"/>
      <c r="GH399" s="198"/>
      <c r="GI399" s="198"/>
      <c r="GJ399" s="198"/>
      <c r="GK399" s="198"/>
      <c r="GL399" s="198"/>
      <c r="GM399" s="198"/>
      <c r="GN399" s="198"/>
      <c r="GO399" s="198"/>
      <c r="GP399" s="198"/>
      <c r="GQ399" s="198"/>
      <c r="GR399" s="198"/>
      <c r="GS399" s="198"/>
      <c r="GT399" s="198"/>
      <c r="GU399" s="198"/>
      <c r="GV399" s="198"/>
      <c r="GW399" s="198"/>
      <c r="GX399" s="198"/>
      <c r="GY399" s="198"/>
      <c r="GZ399" s="198"/>
      <c r="HA399" s="198"/>
      <c r="HB399" s="198"/>
      <c r="HC399" s="198"/>
      <c r="HD399" s="198"/>
      <c r="HE399" s="198"/>
      <c r="HF399" s="198"/>
      <c r="HG399" s="198"/>
      <c r="HH399" s="198"/>
      <c r="HI399" s="198"/>
      <c r="HJ399" s="198"/>
      <c r="HK399" s="198"/>
      <c r="HL399" s="198"/>
      <c r="HM399" s="198"/>
      <c r="HN399" s="198"/>
    </row>
    <row r="400" s="197" customFormat="1" spans="1:222">
      <c r="A400" s="210"/>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c r="BM400" s="198"/>
      <c r="BN400" s="198"/>
      <c r="BO400" s="198"/>
      <c r="BP400" s="198"/>
      <c r="BQ400" s="198"/>
      <c r="BR400" s="198"/>
      <c r="BS400" s="198"/>
      <c r="BT400" s="198"/>
      <c r="BU400" s="198"/>
      <c r="BV400" s="198"/>
      <c r="BW400" s="198"/>
      <c r="BX400" s="198"/>
      <c r="BY400" s="198"/>
      <c r="BZ400" s="198"/>
      <c r="CA400" s="198"/>
      <c r="CB400" s="198"/>
      <c r="CC400" s="198"/>
      <c r="CD400" s="198"/>
      <c r="CE400" s="198"/>
      <c r="CF400" s="198"/>
      <c r="CG400" s="198"/>
      <c r="CH400" s="198"/>
      <c r="CI400" s="198"/>
      <c r="CJ400" s="198"/>
      <c r="CK400" s="198"/>
      <c r="CL400" s="198"/>
      <c r="CM400" s="198"/>
      <c r="CN400" s="198"/>
      <c r="CO400" s="198"/>
      <c r="CP400" s="198"/>
      <c r="CQ400" s="198"/>
      <c r="CR400" s="198"/>
      <c r="CS400" s="198"/>
      <c r="CT400" s="198"/>
      <c r="CU400" s="198"/>
      <c r="CV400" s="198"/>
      <c r="CW400" s="198"/>
      <c r="CX400" s="198"/>
      <c r="CY400" s="198"/>
      <c r="CZ400" s="198"/>
      <c r="DA400" s="198"/>
      <c r="DB400" s="198"/>
      <c r="DC400" s="198"/>
      <c r="DD400" s="198"/>
      <c r="DE400" s="198"/>
      <c r="DF400" s="198"/>
      <c r="DG400" s="198"/>
      <c r="DH400" s="198"/>
      <c r="DI400" s="198"/>
      <c r="DJ400" s="198"/>
      <c r="DK400" s="198"/>
      <c r="DL400" s="198"/>
      <c r="DM400" s="198"/>
      <c r="DN400" s="198"/>
      <c r="DO400" s="198"/>
      <c r="DP400" s="198"/>
      <c r="DQ400" s="198"/>
      <c r="DR400" s="198"/>
      <c r="DS400" s="198"/>
      <c r="DT400" s="198"/>
      <c r="DU400" s="198"/>
      <c r="DV400" s="198"/>
      <c r="DW400" s="198"/>
      <c r="DX400" s="198"/>
      <c r="DY400" s="198"/>
      <c r="DZ400" s="198"/>
      <c r="EA400" s="198"/>
      <c r="EB400" s="198"/>
      <c r="EC400" s="198"/>
      <c r="ED400" s="198"/>
      <c r="EE400" s="198"/>
      <c r="EF400" s="198"/>
      <c r="EG400" s="198"/>
      <c r="EH400" s="198"/>
      <c r="EI400" s="198"/>
      <c r="EJ400" s="198"/>
      <c r="EK400" s="198"/>
      <c r="EL400" s="198"/>
      <c r="EM400" s="198"/>
      <c r="EN400" s="198"/>
      <c r="EO400" s="198"/>
      <c r="EP400" s="198"/>
      <c r="EQ400" s="198"/>
      <c r="ER400" s="198"/>
      <c r="ES400" s="198"/>
      <c r="ET400" s="198"/>
      <c r="EU400" s="198"/>
      <c r="EV400" s="198"/>
      <c r="EW400" s="198"/>
      <c r="EX400" s="198"/>
      <c r="EY400" s="198"/>
      <c r="EZ400" s="198"/>
      <c r="FA400" s="198"/>
      <c r="FB400" s="198"/>
      <c r="FC400" s="198"/>
      <c r="FD400" s="198"/>
      <c r="FE400" s="198"/>
      <c r="FF400" s="198"/>
      <c r="FG400" s="198"/>
      <c r="FH400" s="198"/>
      <c r="FI400" s="198"/>
      <c r="FJ400" s="198"/>
      <c r="FK400" s="198"/>
      <c r="FL400" s="198"/>
      <c r="FM400" s="198"/>
      <c r="FN400" s="198"/>
      <c r="FO400" s="198"/>
      <c r="FP400" s="198"/>
      <c r="FQ400" s="198"/>
      <c r="FR400" s="198"/>
      <c r="FS400" s="198"/>
      <c r="FT400" s="198"/>
      <c r="FU400" s="198"/>
      <c r="FV400" s="198"/>
      <c r="FW400" s="198"/>
      <c r="FX400" s="198"/>
      <c r="FY400" s="198"/>
      <c r="FZ400" s="198"/>
      <c r="GA400" s="198"/>
      <c r="GB400" s="198"/>
      <c r="GC400" s="198"/>
      <c r="GD400" s="198"/>
      <c r="GE400" s="198"/>
      <c r="GF400" s="198"/>
      <c r="GG400" s="198"/>
      <c r="GH400" s="198"/>
      <c r="GI400" s="198"/>
      <c r="GJ400" s="198"/>
      <c r="GK400" s="198"/>
      <c r="GL400" s="198"/>
      <c r="GM400" s="198"/>
      <c r="GN400" s="198"/>
      <c r="GO400" s="198"/>
      <c r="GP400" s="198"/>
      <c r="GQ400" s="198"/>
      <c r="GR400" s="198"/>
      <c r="GS400" s="198"/>
      <c r="GT400" s="198"/>
      <c r="GU400" s="198"/>
      <c r="GV400" s="198"/>
      <c r="GW400" s="198"/>
      <c r="GX400" s="198"/>
      <c r="GY400" s="198"/>
      <c r="GZ400" s="198"/>
      <c r="HA400" s="198"/>
      <c r="HB400" s="198"/>
      <c r="HC400" s="198"/>
      <c r="HD400" s="198"/>
      <c r="HE400" s="198"/>
      <c r="HF400" s="198"/>
      <c r="HG400" s="198"/>
      <c r="HH400" s="198"/>
      <c r="HI400" s="198"/>
      <c r="HJ400" s="198"/>
      <c r="HK400" s="198"/>
      <c r="HL400" s="198"/>
      <c r="HM400" s="198"/>
      <c r="HN400" s="198"/>
    </row>
    <row r="401" s="197" customFormat="1" spans="1:222">
      <c r="A401" s="210"/>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c r="BM401" s="198"/>
      <c r="BN401" s="198"/>
      <c r="BO401" s="198"/>
      <c r="BP401" s="198"/>
      <c r="BQ401" s="198"/>
      <c r="BR401" s="198"/>
      <c r="BS401" s="198"/>
      <c r="BT401" s="198"/>
      <c r="BU401" s="198"/>
      <c r="BV401" s="198"/>
      <c r="BW401" s="198"/>
      <c r="BX401" s="198"/>
      <c r="BY401" s="198"/>
      <c r="BZ401" s="198"/>
      <c r="CA401" s="198"/>
      <c r="CB401" s="198"/>
      <c r="CC401" s="198"/>
      <c r="CD401" s="198"/>
      <c r="CE401" s="198"/>
      <c r="CF401" s="198"/>
      <c r="CG401" s="198"/>
      <c r="CH401" s="198"/>
      <c r="CI401" s="198"/>
      <c r="CJ401" s="198"/>
      <c r="CK401" s="198"/>
      <c r="CL401" s="198"/>
      <c r="CM401" s="198"/>
      <c r="CN401" s="198"/>
      <c r="CO401" s="198"/>
      <c r="CP401" s="198"/>
      <c r="CQ401" s="198"/>
      <c r="CR401" s="198"/>
      <c r="CS401" s="198"/>
      <c r="CT401" s="198"/>
      <c r="CU401" s="198"/>
      <c r="CV401" s="198"/>
      <c r="CW401" s="198"/>
      <c r="CX401" s="198"/>
      <c r="CY401" s="198"/>
      <c r="CZ401" s="198"/>
      <c r="DA401" s="198"/>
      <c r="DB401" s="198"/>
      <c r="DC401" s="198"/>
      <c r="DD401" s="198"/>
      <c r="DE401" s="198"/>
      <c r="DF401" s="198"/>
      <c r="DG401" s="198"/>
      <c r="DH401" s="198"/>
      <c r="DI401" s="198"/>
      <c r="DJ401" s="198"/>
      <c r="DK401" s="198"/>
      <c r="DL401" s="198"/>
      <c r="DM401" s="198"/>
      <c r="DN401" s="198"/>
      <c r="DO401" s="198"/>
      <c r="DP401" s="198"/>
      <c r="DQ401" s="198"/>
      <c r="DR401" s="198"/>
      <c r="DS401" s="198"/>
      <c r="DT401" s="198"/>
      <c r="DU401" s="198"/>
      <c r="DV401" s="198"/>
      <c r="DW401" s="198"/>
      <c r="DX401" s="198"/>
      <c r="DY401" s="198"/>
      <c r="DZ401" s="198"/>
      <c r="EA401" s="198"/>
      <c r="EB401" s="198"/>
      <c r="EC401" s="198"/>
      <c r="ED401" s="198"/>
      <c r="EE401" s="198"/>
      <c r="EF401" s="198"/>
      <c r="EG401" s="198"/>
      <c r="EH401" s="198"/>
      <c r="EI401" s="198"/>
      <c r="EJ401" s="198"/>
      <c r="EK401" s="198"/>
      <c r="EL401" s="198"/>
      <c r="EM401" s="198"/>
      <c r="EN401" s="198"/>
      <c r="EO401" s="198"/>
      <c r="EP401" s="198"/>
      <c r="EQ401" s="198"/>
      <c r="ER401" s="198"/>
      <c r="ES401" s="198"/>
      <c r="ET401" s="198"/>
      <c r="EU401" s="198"/>
      <c r="EV401" s="198"/>
      <c r="EW401" s="198"/>
      <c r="EX401" s="198"/>
      <c r="EY401" s="198"/>
      <c r="EZ401" s="198"/>
      <c r="FA401" s="198"/>
      <c r="FB401" s="198"/>
      <c r="FC401" s="198"/>
      <c r="FD401" s="198"/>
      <c r="FE401" s="198"/>
      <c r="FF401" s="198"/>
      <c r="FG401" s="198"/>
      <c r="FH401" s="198"/>
      <c r="FI401" s="198"/>
      <c r="FJ401" s="198"/>
      <c r="FK401" s="198"/>
      <c r="FL401" s="198"/>
      <c r="FM401" s="198"/>
      <c r="FN401" s="198"/>
      <c r="FO401" s="198"/>
      <c r="FP401" s="198"/>
      <c r="FQ401" s="198"/>
      <c r="FR401" s="198"/>
      <c r="FS401" s="198"/>
      <c r="FT401" s="198"/>
      <c r="FU401" s="198"/>
      <c r="FV401" s="198"/>
      <c r="FW401" s="198"/>
      <c r="FX401" s="198"/>
      <c r="FY401" s="198"/>
      <c r="FZ401" s="198"/>
      <c r="GA401" s="198"/>
      <c r="GB401" s="198"/>
      <c r="GC401" s="198"/>
      <c r="GD401" s="198"/>
      <c r="GE401" s="198"/>
      <c r="GF401" s="198"/>
      <c r="GG401" s="198"/>
      <c r="GH401" s="198"/>
      <c r="GI401" s="198"/>
      <c r="GJ401" s="198"/>
      <c r="GK401" s="198"/>
      <c r="GL401" s="198"/>
      <c r="GM401" s="198"/>
      <c r="GN401" s="198"/>
      <c r="GO401" s="198"/>
      <c r="GP401" s="198"/>
      <c r="GQ401" s="198"/>
      <c r="GR401" s="198"/>
      <c r="GS401" s="198"/>
      <c r="GT401" s="198"/>
      <c r="GU401" s="198"/>
      <c r="GV401" s="198"/>
      <c r="GW401" s="198"/>
      <c r="GX401" s="198"/>
      <c r="GY401" s="198"/>
      <c r="GZ401" s="198"/>
      <c r="HA401" s="198"/>
      <c r="HB401" s="198"/>
      <c r="HC401" s="198"/>
      <c r="HD401" s="198"/>
      <c r="HE401" s="198"/>
      <c r="HF401" s="198"/>
      <c r="HG401" s="198"/>
      <c r="HH401" s="198"/>
      <c r="HI401" s="198"/>
      <c r="HJ401" s="198"/>
      <c r="HK401" s="198"/>
      <c r="HL401" s="198"/>
      <c r="HM401" s="198"/>
      <c r="HN401" s="198"/>
    </row>
    <row r="402" s="197" customFormat="1" spans="1:222">
      <c r="A402" s="210"/>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c r="BM402" s="198"/>
      <c r="BN402" s="198"/>
      <c r="BO402" s="198"/>
      <c r="BP402" s="198"/>
      <c r="BQ402" s="198"/>
      <c r="BR402" s="198"/>
      <c r="BS402" s="198"/>
      <c r="BT402" s="198"/>
      <c r="BU402" s="198"/>
      <c r="BV402" s="198"/>
      <c r="BW402" s="198"/>
      <c r="BX402" s="198"/>
      <c r="BY402" s="198"/>
      <c r="BZ402" s="198"/>
      <c r="CA402" s="198"/>
      <c r="CB402" s="198"/>
      <c r="CC402" s="198"/>
      <c r="CD402" s="198"/>
      <c r="CE402" s="198"/>
      <c r="CF402" s="198"/>
      <c r="CG402" s="198"/>
      <c r="CH402" s="198"/>
      <c r="CI402" s="198"/>
      <c r="CJ402" s="198"/>
      <c r="CK402" s="198"/>
      <c r="CL402" s="198"/>
      <c r="CM402" s="198"/>
      <c r="CN402" s="198"/>
      <c r="CO402" s="198"/>
      <c r="CP402" s="198"/>
      <c r="CQ402" s="198"/>
      <c r="CR402" s="198"/>
      <c r="CS402" s="198"/>
      <c r="CT402" s="198"/>
      <c r="CU402" s="198"/>
      <c r="CV402" s="198"/>
      <c r="CW402" s="198"/>
      <c r="CX402" s="198"/>
      <c r="CY402" s="198"/>
      <c r="CZ402" s="198"/>
      <c r="DA402" s="198"/>
      <c r="DB402" s="198"/>
      <c r="DC402" s="198"/>
      <c r="DD402" s="198"/>
      <c r="DE402" s="198"/>
      <c r="DF402" s="198"/>
      <c r="DG402" s="198"/>
      <c r="DH402" s="198"/>
      <c r="DI402" s="198"/>
      <c r="DJ402" s="198"/>
      <c r="DK402" s="198"/>
      <c r="DL402" s="198"/>
      <c r="DM402" s="198"/>
      <c r="DN402" s="198"/>
      <c r="DO402" s="198"/>
      <c r="DP402" s="198"/>
      <c r="DQ402" s="198"/>
      <c r="DR402" s="198"/>
      <c r="DS402" s="198"/>
      <c r="DT402" s="198"/>
      <c r="DU402" s="198"/>
      <c r="DV402" s="198"/>
      <c r="DW402" s="198"/>
      <c r="DX402" s="198"/>
      <c r="DY402" s="198"/>
      <c r="DZ402" s="198"/>
      <c r="EA402" s="198"/>
      <c r="EB402" s="198"/>
      <c r="EC402" s="198"/>
      <c r="ED402" s="198"/>
      <c r="EE402" s="198"/>
      <c r="EF402" s="198"/>
      <c r="EG402" s="198"/>
      <c r="EH402" s="198"/>
      <c r="EI402" s="198"/>
      <c r="EJ402" s="198"/>
      <c r="EK402" s="198"/>
      <c r="EL402" s="198"/>
      <c r="EM402" s="198"/>
      <c r="EN402" s="198"/>
      <c r="EO402" s="198"/>
      <c r="EP402" s="198"/>
      <c r="EQ402" s="198"/>
      <c r="ER402" s="198"/>
      <c r="ES402" s="198"/>
      <c r="ET402" s="198"/>
      <c r="EU402" s="198"/>
      <c r="EV402" s="198"/>
      <c r="EW402" s="198"/>
      <c r="EX402" s="198"/>
      <c r="EY402" s="198"/>
      <c r="EZ402" s="198"/>
      <c r="FA402" s="198"/>
      <c r="FB402" s="198"/>
      <c r="FC402" s="198"/>
      <c r="FD402" s="198"/>
      <c r="FE402" s="198"/>
      <c r="FF402" s="198"/>
      <c r="FG402" s="198"/>
      <c r="FH402" s="198"/>
      <c r="FI402" s="198"/>
      <c r="FJ402" s="198"/>
      <c r="FK402" s="198"/>
      <c r="FL402" s="198"/>
      <c r="FM402" s="198"/>
      <c r="FN402" s="198"/>
      <c r="FO402" s="198"/>
      <c r="FP402" s="198"/>
      <c r="FQ402" s="198"/>
      <c r="FR402" s="198"/>
      <c r="FS402" s="198"/>
      <c r="FT402" s="198"/>
      <c r="FU402" s="198"/>
      <c r="FV402" s="198"/>
      <c r="FW402" s="198"/>
      <c r="FX402" s="198"/>
      <c r="FY402" s="198"/>
      <c r="FZ402" s="198"/>
      <c r="GA402" s="198"/>
      <c r="GB402" s="198"/>
      <c r="GC402" s="198"/>
      <c r="GD402" s="198"/>
      <c r="GE402" s="198"/>
      <c r="GF402" s="198"/>
      <c r="GG402" s="198"/>
      <c r="GH402" s="198"/>
      <c r="GI402" s="198"/>
      <c r="GJ402" s="198"/>
      <c r="GK402" s="198"/>
      <c r="GL402" s="198"/>
      <c r="GM402" s="198"/>
      <c r="GN402" s="198"/>
      <c r="GO402" s="198"/>
      <c r="GP402" s="198"/>
      <c r="GQ402" s="198"/>
      <c r="GR402" s="198"/>
      <c r="GS402" s="198"/>
      <c r="GT402" s="198"/>
      <c r="GU402" s="198"/>
      <c r="GV402" s="198"/>
      <c r="GW402" s="198"/>
      <c r="GX402" s="198"/>
      <c r="GY402" s="198"/>
      <c r="GZ402" s="198"/>
      <c r="HA402" s="198"/>
      <c r="HB402" s="198"/>
      <c r="HC402" s="198"/>
      <c r="HD402" s="198"/>
      <c r="HE402" s="198"/>
      <c r="HF402" s="198"/>
      <c r="HG402" s="198"/>
      <c r="HH402" s="198"/>
      <c r="HI402" s="198"/>
      <c r="HJ402" s="198"/>
      <c r="HK402" s="198"/>
      <c r="HL402" s="198"/>
      <c r="HM402" s="198"/>
      <c r="HN402" s="198"/>
    </row>
    <row r="403" s="197" customFormat="1" spans="1:222">
      <c r="A403" s="21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c r="BM403" s="198"/>
      <c r="BN403" s="198"/>
      <c r="BO403" s="198"/>
      <c r="BP403" s="198"/>
      <c r="BQ403" s="198"/>
      <c r="BR403" s="198"/>
      <c r="BS403" s="198"/>
      <c r="BT403" s="198"/>
      <c r="BU403" s="198"/>
      <c r="BV403" s="198"/>
      <c r="BW403" s="198"/>
      <c r="BX403" s="198"/>
      <c r="BY403" s="198"/>
      <c r="BZ403" s="198"/>
      <c r="CA403" s="198"/>
      <c r="CB403" s="198"/>
      <c r="CC403" s="198"/>
      <c r="CD403" s="198"/>
      <c r="CE403" s="198"/>
      <c r="CF403" s="198"/>
      <c r="CG403" s="198"/>
      <c r="CH403" s="198"/>
      <c r="CI403" s="198"/>
      <c r="CJ403" s="198"/>
      <c r="CK403" s="198"/>
      <c r="CL403" s="198"/>
      <c r="CM403" s="198"/>
      <c r="CN403" s="198"/>
      <c r="CO403" s="198"/>
      <c r="CP403" s="198"/>
      <c r="CQ403" s="198"/>
      <c r="CR403" s="198"/>
      <c r="CS403" s="198"/>
      <c r="CT403" s="198"/>
      <c r="CU403" s="198"/>
      <c r="CV403" s="198"/>
      <c r="CW403" s="198"/>
      <c r="CX403" s="198"/>
      <c r="CY403" s="198"/>
      <c r="CZ403" s="198"/>
      <c r="DA403" s="198"/>
      <c r="DB403" s="198"/>
      <c r="DC403" s="198"/>
      <c r="DD403" s="198"/>
      <c r="DE403" s="198"/>
      <c r="DF403" s="198"/>
      <c r="DG403" s="198"/>
      <c r="DH403" s="198"/>
      <c r="DI403" s="198"/>
      <c r="DJ403" s="198"/>
      <c r="DK403" s="198"/>
      <c r="DL403" s="198"/>
      <c r="DM403" s="198"/>
      <c r="DN403" s="198"/>
      <c r="DO403" s="198"/>
      <c r="DP403" s="198"/>
      <c r="DQ403" s="198"/>
      <c r="DR403" s="198"/>
      <c r="DS403" s="198"/>
      <c r="DT403" s="198"/>
      <c r="DU403" s="198"/>
      <c r="DV403" s="198"/>
      <c r="DW403" s="198"/>
      <c r="DX403" s="198"/>
      <c r="DY403" s="198"/>
      <c r="DZ403" s="198"/>
      <c r="EA403" s="198"/>
      <c r="EB403" s="198"/>
      <c r="EC403" s="198"/>
      <c r="ED403" s="198"/>
      <c r="EE403" s="198"/>
      <c r="EF403" s="198"/>
      <c r="EG403" s="198"/>
      <c r="EH403" s="198"/>
      <c r="EI403" s="198"/>
      <c r="EJ403" s="198"/>
      <c r="EK403" s="198"/>
      <c r="EL403" s="198"/>
      <c r="EM403" s="198"/>
      <c r="EN403" s="198"/>
      <c r="EO403" s="198"/>
      <c r="EP403" s="198"/>
      <c r="EQ403" s="198"/>
      <c r="ER403" s="198"/>
      <c r="ES403" s="198"/>
      <c r="ET403" s="198"/>
      <c r="EU403" s="198"/>
      <c r="EV403" s="198"/>
      <c r="EW403" s="198"/>
      <c r="EX403" s="198"/>
      <c r="EY403" s="198"/>
      <c r="EZ403" s="198"/>
      <c r="FA403" s="198"/>
      <c r="FB403" s="198"/>
      <c r="FC403" s="198"/>
      <c r="FD403" s="198"/>
      <c r="FE403" s="198"/>
      <c r="FF403" s="198"/>
      <c r="FG403" s="198"/>
      <c r="FH403" s="198"/>
      <c r="FI403" s="198"/>
      <c r="FJ403" s="198"/>
      <c r="FK403" s="198"/>
      <c r="FL403" s="198"/>
      <c r="FM403" s="198"/>
      <c r="FN403" s="198"/>
      <c r="FO403" s="198"/>
      <c r="FP403" s="198"/>
      <c r="FQ403" s="198"/>
      <c r="FR403" s="198"/>
      <c r="FS403" s="198"/>
      <c r="FT403" s="198"/>
      <c r="FU403" s="198"/>
      <c r="FV403" s="198"/>
      <c r="FW403" s="198"/>
      <c r="FX403" s="198"/>
      <c r="FY403" s="198"/>
      <c r="FZ403" s="198"/>
      <c r="GA403" s="198"/>
      <c r="GB403" s="198"/>
      <c r="GC403" s="198"/>
      <c r="GD403" s="198"/>
      <c r="GE403" s="198"/>
      <c r="GF403" s="198"/>
      <c r="GG403" s="198"/>
      <c r="GH403" s="198"/>
      <c r="GI403" s="198"/>
      <c r="GJ403" s="198"/>
      <c r="GK403" s="198"/>
      <c r="GL403" s="198"/>
      <c r="GM403" s="198"/>
      <c r="GN403" s="198"/>
      <c r="GO403" s="198"/>
      <c r="GP403" s="198"/>
      <c r="GQ403" s="198"/>
      <c r="GR403" s="198"/>
      <c r="GS403" s="198"/>
      <c r="GT403" s="198"/>
      <c r="GU403" s="198"/>
      <c r="GV403" s="198"/>
      <c r="GW403" s="198"/>
      <c r="GX403" s="198"/>
      <c r="GY403" s="198"/>
      <c r="GZ403" s="198"/>
      <c r="HA403" s="198"/>
      <c r="HB403" s="198"/>
      <c r="HC403" s="198"/>
      <c r="HD403" s="198"/>
      <c r="HE403" s="198"/>
      <c r="HF403" s="198"/>
      <c r="HG403" s="198"/>
      <c r="HH403" s="198"/>
      <c r="HI403" s="198"/>
      <c r="HJ403" s="198"/>
      <c r="HK403" s="198"/>
      <c r="HL403" s="198"/>
      <c r="HM403" s="198"/>
      <c r="HN403" s="198"/>
    </row>
    <row r="404" s="197" customFormat="1" spans="1:222">
      <c r="A404" s="210"/>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198"/>
      <c r="CF404" s="198"/>
      <c r="CG404" s="198"/>
      <c r="CH404" s="198"/>
      <c r="CI404" s="198"/>
      <c r="CJ404" s="198"/>
      <c r="CK404" s="198"/>
      <c r="CL404" s="198"/>
      <c r="CM404" s="198"/>
      <c r="CN404" s="198"/>
      <c r="CO404" s="198"/>
      <c r="CP404" s="198"/>
      <c r="CQ404" s="198"/>
      <c r="CR404" s="198"/>
      <c r="CS404" s="198"/>
      <c r="CT404" s="198"/>
      <c r="CU404" s="198"/>
      <c r="CV404" s="198"/>
      <c r="CW404" s="198"/>
      <c r="CX404" s="198"/>
      <c r="CY404" s="198"/>
      <c r="CZ404" s="198"/>
      <c r="DA404" s="198"/>
      <c r="DB404" s="198"/>
      <c r="DC404" s="198"/>
      <c r="DD404" s="198"/>
      <c r="DE404" s="198"/>
      <c r="DF404" s="198"/>
      <c r="DG404" s="198"/>
      <c r="DH404" s="198"/>
      <c r="DI404" s="198"/>
      <c r="DJ404" s="198"/>
      <c r="DK404" s="198"/>
      <c r="DL404" s="198"/>
      <c r="DM404" s="198"/>
      <c r="DN404" s="198"/>
      <c r="DO404" s="198"/>
      <c r="DP404" s="198"/>
      <c r="DQ404" s="198"/>
      <c r="DR404" s="198"/>
      <c r="DS404" s="198"/>
      <c r="DT404" s="198"/>
      <c r="DU404" s="198"/>
      <c r="DV404" s="198"/>
      <c r="DW404" s="198"/>
      <c r="DX404" s="198"/>
      <c r="DY404" s="198"/>
      <c r="DZ404" s="198"/>
      <c r="EA404" s="198"/>
      <c r="EB404" s="198"/>
      <c r="EC404" s="198"/>
      <c r="ED404" s="198"/>
      <c r="EE404" s="198"/>
      <c r="EF404" s="198"/>
      <c r="EG404" s="198"/>
      <c r="EH404" s="198"/>
      <c r="EI404" s="198"/>
      <c r="EJ404" s="198"/>
      <c r="EK404" s="198"/>
      <c r="EL404" s="198"/>
      <c r="EM404" s="198"/>
      <c r="EN404" s="198"/>
      <c r="EO404" s="198"/>
      <c r="EP404" s="198"/>
      <c r="EQ404" s="198"/>
      <c r="ER404" s="198"/>
      <c r="ES404" s="198"/>
      <c r="ET404" s="198"/>
      <c r="EU404" s="198"/>
      <c r="EV404" s="198"/>
      <c r="EW404" s="198"/>
      <c r="EX404" s="198"/>
      <c r="EY404" s="198"/>
      <c r="EZ404" s="198"/>
      <c r="FA404" s="198"/>
      <c r="FB404" s="198"/>
      <c r="FC404" s="198"/>
      <c r="FD404" s="198"/>
      <c r="FE404" s="198"/>
      <c r="FF404" s="198"/>
      <c r="FG404" s="198"/>
      <c r="FH404" s="198"/>
      <c r="FI404" s="198"/>
      <c r="FJ404" s="198"/>
      <c r="FK404" s="198"/>
      <c r="FL404" s="198"/>
      <c r="FM404" s="198"/>
      <c r="FN404" s="198"/>
      <c r="FO404" s="198"/>
      <c r="FP404" s="198"/>
      <c r="FQ404" s="198"/>
      <c r="FR404" s="198"/>
      <c r="FS404" s="198"/>
      <c r="FT404" s="198"/>
      <c r="FU404" s="198"/>
      <c r="FV404" s="198"/>
      <c r="FW404" s="198"/>
      <c r="FX404" s="198"/>
      <c r="FY404" s="198"/>
      <c r="FZ404" s="198"/>
      <c r="GA404" s="198"/>
      <c r="GB404" s="198"/>
      <c r="GC404" s="198"/>
      <c r="GD404" s="198"/>
      <c r="GE404" s="198"/>
      <c r="GF404" s="198"/>
      <c r="GG404" s="198"/>
      <c r="GH404" s="198"/>
      <c r="GI404" s="198"/>
      <c r="GJ404" s="198"/>
      <c r="GK404" s="198"/>
      <c r="GL404" s="198"/>
      <c r="GM404" s="198"/>
      <c r="GN404" s="198"/>
      <c r="GO404" s="198"/>
      <c r="GP404" s="198"/>
      <c r="GQ404" s="198"/>
      <c r="GR404" s="198"/>
      <c r="GS404" s="198"/>
      <c r="GT404" s="198"/>
      <c r="GU404" s="198"/>
      <c r="GV404" s="198"/>
      <c r="GW404" s="198"/>
      <c r="GX404" s="198"/>
      <c r="GY404" s="198"/>
      <c r="GZ404" s="198"/>
      <c r="HA404" s="198"/>
      <c r="HB404" s="198"/>
      <c r="HC404" s="198"/>
      <c r="HD404" s="198"/>
      <c r="HE404" s="198"/>
      <c r="HF404" s="198"/>
      <c r="HG404" s="198"/>
      <c r="HH404" s="198"/>
      <c r="HI404" s="198"/>
      <c r="HJ404" s="198"/>
      <c r="HK404" s="198"/>
      <c r="HL404" s="198"/>
      <c r="HM404" s="198"/>
      <c r="HN404" s="198"/>
    </row>
    <row r="405" s="197" customFormat="1" spans="1:222">
      <c r="A405" s="210"/>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c r="BN405" s="198"/>
      <c r="BO405" s="198"/>
      <c r="BP405" s="198"/>
      <c r="BQ405" s="198"/>
      <c r="BR405" s="198"/>
      <c r="BS405" s="198"/>
      <c r="BT405" s="198"/>
      <c r="BU405" s="198"/>
      <c r="BV405" s="198"/>
      <c r="BW405" s="198"/>
      <c r="BX405" s="198"/>
      <c r="BY405" s="198"/>
      <c r="BZ405" s="198"/>
      <c r="CA405" s="198"/>
      <c r="CB405" s="198"/>
      <c r="CC405" s="198"/>
      <c r="CD405" s="198"/>
      <c r="CE405" s="198"/>
      <c r="CF405" s="198"/>
      <c r="CG405" s="198"/>
      <c r="CH405" s="198"/>
      <c r="CI405" s="198"/>
      <c r="CJ405" s="198"/>
      <c r="CK405" s="198"/>
      <c r="CL405" s="198"/>
      <c r="CM405" s="198"/>
      <c r="CN405" s="198"/>
      <c r="CO405" s="198"/>
      <c r="CP405" s="198"/>
      <c r="CQ405" s="198"/>
      <c r="CR405" s="198"/>
      <c r="CS405" s="198"/>
      <c r="CT405" s="198"/>
      <c r="CU405" s="198"/>
      <c r="CV405" s="198"/>
      <c r="CW405" s="198"/>
      <c r="CX405" s="198"/>
      <c r="CY405" s="198"/>
      <c r="CZ405" s="198"/>
      <c r="DA405" s="198"/>
      <c r="DB405" s="198"/>
      <c r="DC405" s="198"/>
      <c r="DD405" s="198"/>
      <c r="DE405" s="198"/>
      <c r="DF405" s="198"/>
      <c r="DG405" s="198"/>
      <c r="DH405" s="198"/>
      <c r="DI405" s="198"/>
      <c r="DJ405" s="198"/>
      <c r="DK405" s="198"/>
      <c r="DL405" s="198"/>
      <c r="DM405" s="198"/>
      <c r="DN405" s="198"/>
      <c r="DO405" s="198"/>
      <c r="DP405" s="198"/>
      <c r="DQ405" s="198"/>
      <c r="DR405" s="198"/>
      <c r="DS405" s="198"/>
      <c r="DT405" s="198"/>
      <c r="DU405" s="198"/>
      <c r="DV405" s="198"/>
      <c r="DW405" s="198"/>
      <c r="DX405" s="198"/>
      <c r="DY405" s="198"/>
      <c r="DZ405" s="198"/>
      <c r="EA405" s="198"/>
      <c r="EB405" s="198"/>
      <c r="EC405" s="198"/>
      <c r="ED405" s="198"/>
      <c r="EE405" s="198"/>
      <c r="EF405" s="198"/>
      <c r="EG405" s="198"/>
      <c r="EH405" s="198"/>
      <c r="EI405" s="198"/>
      <c r="EJ405" s="198"/>
      <c r="EK405" s="198"/>
      <c r="EL405" s="198"/>
      <c r="EM405" s="198"/>
      <c r="EN405" s="198"/>
      <c r="EO405" s="198"/>
      <c r="EP405" s="198"/>
      <c r="EQ405" s="198"/>
      <c r="ER405" s="198"/>
      <c r="ES405" s="198"/>
      <c r="ET405" s="198"/>
      <c r="EU405" s="198"/>
      <c r="EV405" s="198"/>
      <c r="EW405" s="198"/>
      <c r="EX405" s="198"/>
      <c r="EY405" s="198"/>
      <c r="EZ405" s="198"/>
      <c r="FA405" s="198"/>
      <c r="FB405" s="198"/>
      <c r="FC405" s="198"/>
      <c r="FD405" s="198"/>
      <c r="FE405" s="198"/>
      <c r="FF405" s="198"/>
      <c r="FG405" s="198"/>
      <c r="FH405" s="198"/>
      <c r="FI405" s="198"/>
      <c r="FJ405" s="198"/>
      <c r="FK405" s="198"/>
      <c r="FL405" s="198"/>
      <c r="FM405" s="198"/>
      <c r="FN405" s="198"/>
      <c r="FO405" s="198"/>
      <c r="FP405" s="198"/>
      <c r="FQ405" s="198"/>
      <c r="FR405" s="198"/>
      <c r="FS405" s="198"/>
      <c r="FT405" s="198"/>
      <c r="FU405" s="198"/>
      <c r="FV405" s="198"/>
      <c r="FW405" s="198"/>
      <c r="FX405" s="198"/>
      <c r="FY405" s="198"/>
      <c r="FZ405" s="198"/>
      <c r="GA405" s="198"/>
      <c r="GB405" s="198"/>
      <c r="GC405" s="198"/>
      <c r="GD405" s="198"/>
      <c r="GE405" s="198"/>
      <c r="GF405" s="198"/>
      <c r="GG405" s="198"/>
      <c r="GH405" s="198"/>
      <c r="GI405" s="198"/>
      <c r="GJ405" s="198"/>
      <c r="GK405" s="198"/>
      <c r="GL405" s="198"/>
      <c r="GM405" s="198"/>
      <c r="GN405" s="198"/>
      <c r="GO405" s="198"/>
      <c r="GP405" s="198"/>
      <c r="GQ405" s="198"/>
      <c r="GR405" s="198"/>
      <c r="GS405" s="198"/>
      <c r="GT405" s="198"/>
      <c r="GU405" s="198"/>
      <c r="GV405" s="198"/>
      <c r="GW405" s="198"/>
      <c r="GX405" s="198"/>
      <c r="GY405" s="198"/>
      <c r="GZ405" s="198"/>
      <c r="HA405" s="198"/>
      <c r="HB405" s="198"/>
      <c r="HC405" s="198"/>
      <c r="HD405" s="198"/>
      <c r="HE405" s="198"/>
      <c r="HF405" s="198"/>
      <c r="HG405" s="198"/>
      <c r="HH405" s="198"/>
      <c r="HI405" s="198"/>
      <c r="HJ405" s="198"/>
      <c r="HK405" s="198"/>
      <c r="HL405" s="198"/>
      <c r="HM405" s="198"/>
      <c r="HN405" s="198"/>
    </row>
    <row r="406" s="197" customFormat="1" spans="1:222">
      <c r="A406" s="210"/>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c r="BM406" s="198"/>
      <c r="BN406" s="198"/>
      <c r="BO406" s="198"/>
      <c r="BP406" s="198"/>
      <c r="BQ406" s="198"/>
      <c r="BR406" s="198"/>
      <c r="BS406" s="198"/>
      <c r="BT406" s="198"/>
      <c r="BU406" s="198"/>
      <c r="BV406" s="198"/>
      <c r="BW406" s="198"/>
      <c r="BX406" s="198"/>
      <c r="BY406" s="198"/>
      <c r="BZ406" s="198"/>
      <c r="CA406" s="198"/>
      <c r="CB406" s="198"/>
      <c r="CC406" s="198"/>
      <c r="CD406" s="198"/>
      <c r="CE406" s="198"/>
      <c r="CF406" s="198"/>
      <c r="CG406" s="198"/>
      <c r="CH406" s="198"/>
      <c r="CI406" s="198"/>
      <c r="CJ406" s="198"/>
      <c r="CK406" s="198"/>
      <c r="CL406" s="198"/>
      <c r="CM406" s="198"/>
      <c r="CN406" s="198"/>
      <c r="CO406" s="198"/>
      <c r="CP406" s="198"/>
      <c r="CQ406" s="198"/>
      <c r="CR406" s="198"/>
      <c r="CS406" s="198"/>
      <c r="CT406" s="198"/>
      <c r="CU406" s="198"/>
      <c r="CV406" s="198"/>
      <c r="CW406" s="198"/>
      <c r="CX406" s="198"/>
      <c r="CY406" s="198"/>
      <c r="CZ406" s="198"/>
      <c r="DA406" s="198"/>
      <c r="DB406" s="198"/>
      <c r="DC406" s="198"/>
      <c r="DD406" s="198"/>
      <c r="DE406" s="198"/>
      <c r="DF406" s="198"/>
      <c r="DG406" s="198"/>
      <c r="DH406" s="198"/>
      <c r="DI406" s="198"/>
      <c r="DJ406" s="198"/>
      <c r="DK406" s="198"/>
      <c r="DL406" s="198"/>
      <c r="DM406" s="198"/>
      <c r="DN406" s="198"/>
      <c r="DO406" s="198"/>
      <c r="DP406" s="198"/>
      <c r="DQ406" s="198"/>
      <c r="DR406" s="198"/>
      <c r="DS406" s="198"/>
      <c r="DT406" s="198"/>
      <c r="DU406" s="198"/>
      <c r="DV406" s="198"/>
      <c r="DW406" s="198"/>
      <c r="DX406" s="198"/>
      <c r="DY406" s="198"/>
      <c r="DZ406" s="198"/>
      <c r="EA406" s="198"/>
      <c r="EB406" s="198"/>
      <c r="EC406" s="198"/>
      <c r="ED406" s="198"/>
      <c r="EE406" s="198"/>
      <c r="EF406" s="198"/>
      <c r="EG406" s="198"/>
      <c r="EH406" s="198"/>
      <c r="EI406" s="198"/>
      <c r="EJ406" s="198"/>
      <c r="EK406" s="198"/>
      <c r="EL406" s="198"/>
      <c r="EM406" s="198"/>
      <c r="EN406" s="198"/>
      <c r="EO406" s="198"/>
      <c r="EP406" s="198"/>
      <c r="EQ406" s="198"/>
      <c r="ER406" s="198"/>
      <c r="ES406" s="198"/>
      <c r="ET406" s="198"/>
      <c r="EU406" s="198"/>
      <c r="EV406" s="198"/>
      <c r="EW406" s="198"/>
      <c r="EX406" s="198"/>
      <c r="EY406" s="198"/>
      <c r="EZ406" s="198"/>
      <c r="FA406" s="198"/>
      <c r="FB406" s="198"/>
      <c r="FC406" s="198"/>
      <c r="FD406" s="198"/>
      <c r="FE406" s="198"/>
      <c r="FF406" s="198"/>
      <c r="FG406" s="198"/>
      <c r="FH406" s="198"/>
      <c r="FI406" s="198"/>
      <c r="FJ406" s="198"/>
      <c r="FK406" s="198"/>
      <c r="FL406" s="198"/>
      <c r="FM406" s="198"/>
      <c r="FN406" s="198"/>
      <c r="FO406" s="198"/>
      <c r="FP406" s="198"/>
      <c r="FQ406" s="198"/>
      <c r="FR406" s="198"/>
      <c r="FS406" s="198"/>
      <c r="FT406" s="198"/>
      <c r="FU406" s="198"/>
      <c r="FV406" s="198"/>
      <c r="FW406" s="198"/>
      <c r="FX406" s="198"/>
      <c r="FY406" s="198"/>
      <c r="FZ406" s="198"/>
      <c r="GA406" s="198"/>
      <c r="GB406" s="198"/>
      <c r="GC406" s="198"/>
      <c r="GD406" s="198"/>
      <c r="GE406" s="198"/>
      <c r="GF406" s="198"/>
      <c r="GG406" s="198"/>
      <c r="GH406" s="198"/>
      <c r="GI406" s="198"/>
      <c r="GJ406" s="198"/>
      <c r="GK406" s="198"/>
      <c r="GL406" s="198"/>
      <c r="GM406" s="198"/>
      <c r="GN406" s="198"/>
      <c r="GO406" s="198"/>
      <c r="GP406" s="198"/>
      <c r="GQ406" s="198"/>
      <c r="GR406" s="198"/>
      <c r="GS406" s="198"/>
      <c r="GT406" s="198"/>
      <c r="GU406" s="198"/>
      <c r="GV406" s="198"/>
      <c r="GW406" s="198"/>
      <c r="GX406" s="198"/>
      <c r="GY406" s="198"/>
      <c r="GZ406" s="198"/>
      <c r="HA406" s="198"/>
      <c r="HB406" s="198"/>
      <c r="HC406" s="198"/>
      <c r="HD406" s="198"/>
      <c r="HE406" s="198"/>
      <c r="HF406" s="198"/>
      <c r="HG406" s="198"/>
      <c r="HH406" s="198"/>
      <c r="HI406" s="198"/>
      <c r="HJ406" s="198"/>
      <c r="HK406" s="198"/>
      <c r="HL406" s="198"/>
      <c r="HM406" s="198"/>
      <c r="HN406" s="198"/>
    </row>
    <row r="407" s="197" customFormat="1" spans="1:222">
      <c r="A407" s="210"/>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c r="BM407" s="198"/>
      <c r="BN407" s="198"/>
      <c r="BO407" s="198"/>
      <c r="BP407" s="198"/>
      <c r="BQ407" s="198"/>
      <c r="BR407" s="198"/>
      <c r="BS407" s="198"/>
      <c r="BT407" s="198"/>
      <c r="BU407" s="198"/>
      <c r="BV407" s="198"/>
      <c r="BW407" s="198"/>
      <c r="BX407" s="198"/>
      <c r="BY407" s="198"/>
      <c r="BZ407" s="198"/>
      <c r="CA407" s="198"/>
      <c r="CB407" s="198"/>
      <c r="CC407" s="198"/>
      <c r="CD407" s="198"/>
      <c r="CE407" s="198"/>
      <c r="CF407" s="198"/>
      <c r="CG407" s="198"/>
      <c r="CH407" s="198"/>
      <c r="CI407" s="198"/>
      <c r="CJ407" s="198"/>
      <c r="CK407" s="198"/>
      <c r="CL407" s="198"/>
      <c r="CM407" s="198"/>
      <c r="CN407" s="198"/>
      <c r="CO407" s="198"/>
      <c r="CP407" s="198"/>
      <c r="CQ407" s="198"/>
      <c r="CR407" s="198"/>
      <c r="CS407" s="198"/>
      <c r="CT407" s="198"/>
      <c r="CU407" s="198"/>
      <c r="CV407" s="198"/>
      <c r="CW407" s="198"/>
      <c r="CX407" s="198"/>
      <c r="CY407" s="198"/>
      <c r="CZ407" s="198"/>
      <c r="DA407" s="198"/>
      <c r="DB407" s="198"/>
      <c r="DC407" s="198"/>
      <c r="DD407" s="198"/>
      <c r="DE407" s="198"/>
      <c r="DF407" s="198"/>
      <c r="DG407" s="198"/>
      <c r="DH407" s="198"/>
      <c r="DI407" s="198"/>
      <c r="DJ407" s="198"/>
      <c r="DK407" s="198"/>
      <c r="DL407" s="198"/>
      <c r="DM407" s="198"/>
      <c r="DN407" s="198"/>
      <c r="DO407" s="198"/>
      <c r="DP407" s="198"/>
      <c r="DQ407" s="198"/>
      <c r="DR407" s="198"/>
      <c r="DS407" s="198"/>
      <c r="DT407" s="198"/>
      <c r="DU407" s="198"/>
      <c r="DV407" s="198"/>
      <c r="DW407" s="198"/>
      <c r="DX407" s="198"/>
      <c r="DY407" s="198"/>
      <c r="DZ407" s="198"/>
      <c r="EA407" s="198"/>
      <c r="EB407" s="198"/>
      <c r="EC407" s="198"/>
      <c r="ED407" s="198"/>
      <c r="EE407" s="198"/>
      <c r="EF407" s="198"/>
      <c r="EG407" s="198"/>
      <c r="EH407" s="198"/>
      <c r="EI407" s="198"/>
      <c r="EJ407" s="198"/>
      <c r="EK407" s="198"/>
      <c r="EL407" s="198"/>
      <c r="EM407" s="198"/>
      <c r="EN407" s="198"/>
      <c r="EO407" s="198"/>
      <c r="EP407" s="198"/>
      <c r="EQ407" s="198"/>
      <c r="ER407" s="198"/>
      <c r="ES407" s="198"/>
      <c r="ET407" s="198"/>
      <c r="EU407" s="198"/>
      <c r="EV407" s="198"/>
      <c r="EW407" s="198"/>
      <c r="EX407" s="198"/>
      <c r="EY407" s="198"/>
      <c r="EZ407" s="198"/>
      <c r="FA407" s="198"/>
      <c r="FB407" s="198"/>
      <c r="FC407" s="198"/>
      <c r="FD407" s="198"/>
      <c r="FE407" s="198"/>
      <c r="FF407" s="198"/>
      <c r="FG407" s="198"/>
      <c r="FH407" s="198"/>
      <c r="FI407" s="198"/>
      <c r="FJ407" s="198"/>
      <c r="FK407" s="198"/>
      <c r="FL407" s="198"/>
      <c r="FM407" s="198"/>
      <c r="FN407" s="198"/>
      <c r="FO407" s="198"/>
      <c r="FP407" s="198"/>
      <c r="FQ407" s="198"/>
      <c r="FR407" s="198"/>
      <c r="FS407" s="198"/>
      <c r="FT407" s="198"/>
      <c r="FU407" s="198"/>
      <c r="FV407" s="198"/>
      <c r="FW407" s="198"/>
      <c r="FX407" s="198"/>
      <c r="FY407" s="198"/>
      <c r="FZ407" s="198"/>
      <c r="GA407" s="198"/>
      <c r="GB407" s="198"/>
      <c r="GC407" s="198"/>
      <c r="GD407" s="198"/>
      <c r="GE407" s="198"/>
      <c r="GF407" s="198"/>
      <c r="GG407" s="198"/>
      <c r="GH407" s="198"/>
      <c r="GI407" s="198"/>
      <c r="GJ407" s="198"/>
      <c r="GK407" s="198"/>
      <c r="GL407" s="198"/>
      <c r="GM407" s="198"/>
      <c r="GN407" s="198"/>
      <c r="GO407" s="198"/>
      <c r="GP407" s="198"/>
      <c r="GQ407" s="198"/>
      <c r="GR407" s="198"/>
      <c r="GS407" s="198"/>
      <c r="GT407" s="198"/>
      <c r="GU407" s="198"/>
      <c r="GV407" s="198"/>
      <c r="GW407" s="198"/>
      <c r="GX407" s="198"/>
      <c r="GY407" s="198"/>
      <c r="GZ407" s="198"/>
      <c r="HA407" s="198"/>
      <c r="HB407" s="198"/>
      <c r="HC407" s="198"/>
      <c r="HD407" s="198"/>
      <c r="HE407" s="198"/>
      <c r="HF407" s="198"/>
      <c r="HG407" s="198"/>
      <c r="HH407" s="198"/>
      <c r="HI407" s="198"/>
      <c r="HJ407" s="198"/>
      <c r="HK407" s="198"/>
      <c r="HL407" s="198"/>
      <c r="HM407" s="198"/>
      <c r="HN407" s="198"/>
    </row>
    <row r="408" s="197" customFormat="1" spans="1:222">
      <c r="A408" s="210"/>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c r="BM408" s="198"/>
      <c r="BN408" s="198"/>
      <c r="BO408" s="198"/>
      <c r="BP408" s="198"/>
      <c r="BQ408" s="198"/>
      <c r="BR408" s="198"/>
      <c r="BS408" s="198"/>
      <c r="BT408" s="198"/>
      <c r="BU408" s="198"/>
      <c r="BV408" s="198"/>
      <c r="BW408" s="198"/>
      <c r="BX408" s="198"/>
      <c r="BY408" s="198"/>
      <c r="BZ408" s="198"/>
      <c r="CA408" s="198"/>
      <c r="CB408" s="198"/>
      <c r="CC408" s="198"/>
      <c r="CD408" s="198"/>
      <c r="CE408" s="198"/>
      <c r="CF408" s="198"/>
      <c r="CG408" s="198"/>
      <c r="CH408" s="198"/>
      <c r="CI408" s="198"/>
      <c r="CJ408" s="198"/>
      <c r="CK408" s="198"/>
      <c r="CL408" s="198"/>
      <c r="CM408" s="198"/>
      <c r="CN408" s="198"/>
      <c r="CO408" s="198"/>
      <c r="CP408" s="198"/>
      <c r="CQ408" s="198"/>
      <c r="CR408" s="198"/>
      <c r="CS408" s="198"/>
      <c r="CT408" s="198"/>
      <c r="CU408" s="198"/>
      <c r="CV408" s="198"/>
      <c r="CW408" s="198"/>
      <c r="CX408" s="198"/>
      <c r="CY408" s="198"/>
      <c r="CZ408" s="198"/>
      <c r="DA408" s="198"/>
      <c r="DB408" s="198"/>
      <c r="DC408" s="198"/>
      <c r="DD408" s="198"/>
      <c r="DE408" s="198"/>
      <c r="DF408" s="198"/>
      <c r="DG408" s="198"/>
      <c r="DH408" s="198"/>
      <c r="DI408" s="198"/>
      <c r="DJ408" s="198"/>
      <c r="DK408" s="198"/>
      <c r="DL408" s="198"/>
      <c r="DM408" s="198"/>
      <c r="DN408" s="198"/>
      <c r="DO408" s="198"/>
      <c r="DP408" s="198"/>
      <c r="DQ408" s="198"/>
      <c r="DR408" s="198"/>
      <c r="DS408" s="198"/>
      <c r="DT408" s="198"/>
      <c r="DU408" s="198"/>
      <c r="DV408" s="198"/>
      <c r="DW408" s="198"/>
      <c r="DX408" s="198"/>
      <c r="DY408" s="198"/>
      <c r="DZ408" s="198"/>
      <c r="EA408" s="198"/>
      <c r="EB408" s="198"/>
      <c r="EC408" s="198"/>
      <c r="ED408" s="198"/>
      <c r="EE408" s="198"/>
      <c r="EF408" s="198"/>
      <c r="EG408" s="198"/>
      <c r="EH408" s="198"/>
      <c r="EI408" s="198"/>
      <c r="EJ408" s="198"/>
      <c r="EK408" s="198"/>
      <c r="EL408" s="198"/>
      <c r="EM408" s="198"/>
      <c r="EN408" s="198"/>
      <c r="EO408" s="198"/>
      <c r="EP408" s="198"/>
      <c r="EQ408" s="198"/>
      <c r="ER408" s="198"/>
      <c r="ES408" s="198"/>
      <c r="ET408" s="198"/>
      <c r="EU408" s="198"/>
      <c r="EV408" s="198"/>
      <c r="EW408" s="198"/>
      <c r="EX408" s="198"/>
      <c r="EY408" s="198"/>
      <c r="EZ408" s="198"/>
      <c r="FA408" s="198"/>
      <c r="FB408" s="198"/>
      <c r="FC408" s="198"/>
      <c r="FD408" s="198"/>
      <c r="FE408" s="198"/>
      <c r="FF408" s="198"/>
      <c r="FG408" s="198"/>
      <c r="FH408" s="198"/>
      <c r="FI408" s="198"/>
      <c r="FJ408" s="198"/>
      <c r="FK408" s="198"/>
      <c r="FL408" s="198"/>
      <c r="FM408" s="198"/>
      <c r="FN408" s="198"/>
      <c r="FO408" s="198"/>
      <c r="FP408" s="198"/>
      <c r="FQ408" s="198"/>
      <c r="FR408" s="198"/>
      <c r="FS408" s="198"/>
      <c r="FT408" s="198"/>
      <c r="FU408" s="198"/>
      <c r="FV408" s="198"/>
      <c r="FW408" s="198"/>
      <c r="FX408" s="198"/>
      <c r="FY408" s="198"/>
      <c r="FZ408" s="198"/>
      <c r="GA408" s="198"/>
      <c r="GB408" s="198"/>
      <c r="GC408" s="198"/>
      <c r="GD408" s="198"/>
      <c r="GE408" s="198"/>
      <c r="GF408" s="198"/>
      <c r="GG408" s="198"/>
      <c r="GH408" s="198"/>
      <c r="GI408" s="198"/>
      <c r="GJ408" s="198"/>
      <c r="GK408" s="198"/>
      <c r="GL408" s="198"/>
      <c r="GM408" s="198"/>
      <c r="GN408" s="198"/>
      <c r="GO408" s="198"/>
      <c r="GP408" s="198"/>
      <c r="GQ408" s="198"/>
      <c r="GR408" s="198"/>
      <c r="GS408" s="198"/>
      <c r="GT408" s="198"/>
      <c r="GU408" s="198"/>
      <c r="GV408" s="198"/>
      <c r="GW408" s="198"/>
      <c r="GX408" s="198"/>
      <c r="GY408" s="198"/>
      <c r="GZ408" s="198"/>
      <c r="HA408" s="198"/>
      <c r="HB408" s="198"/>
      <c r="HC408" s="198"/>
      <c r="HD408" s="198"/>
      <c r="HE408" s="198"/>
      <c r="HF408" s="198"/>
      <c r="HG408" s="198"/>
      <c r="HH408" s="198"/>
      <c r="HI408" s="198"/>
      <c r="HJ408" s="198"/>
      <c r="HK408" s="198"/>
      <c r="HL408" s="198"/>
      <c r="HM408" s="198"/>
      <c r="HN408" s="198"/>
    </row>
    <row r="409" s="197" customFormat="1" spans="1:222">
      <c r="A409" s="210"/>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c r="BM409" s="198"/>
      <c r="BN409" s="198"/>
      <c r="BO409" s="198"/>
      <c r="BP409" s="198"/>
      <c r="BQ409" s="198"/>
      <c r="BR409" s="198"/>
      <c r="BS409" s="198"/>
      <c r="BT409" s="198"/>
      <c r="BU409" s="198"/>
      <c r="BV409" s="198"/>
      <c r="BW409" s="198"/>
      <c r="BX409" s="198"/>
      <c r="BY409" s="198"/>
      <c r="BZ409" s="198"/>
      <c r="CA409" s="198"/>
      <c r="CB409" s="198"/>
      <c r="CC409" s="198"/>
      <c r="CD409" s="198"/>
      <c r="CE409" s="198"/>
      <c r="CF409" s="198"/>
      <c r="CG409" s="198"/>
      <c r="CH409" s="198"/>
      <c r="CI409" s="198"/>
      <c r="CJ409" s="198"/>
      <c r="CK409" s="198"/>
      <c r="CL409" s="198"/>
      <c r="CM409" s="198"/>
      <c r="CN409" s="198"/>
      <c r="CO409" s="198"/>
      <c r="CP409" s="198"/>
      <c r="CQ409" s="198"/>
      <c r="CR409" s="198"/>
      <c r="CS409" s="198"/>
      <c r="CT409" s="198"/>
      <c r="CU409" s="198"/>
      <c r="CV409" s="198"/>
      <c r="CW409" s="198"/>
      <c r="CX409" s="198"/>
      <c r="CY409" s="198"/>
      <c r="CZ409" s="198"/>
      <c r="DA409" s="198"/>
      <c r="DB409" s="198"/>
      <c r="DC409" s="198"/>
      <c r="DD409" s="198"/>
      <c r="DE409" s="198"/>
      <c r="DF409" s="198"/>
      <c r="DG409" s="198"/>
      <c r="DH409" s="198"/>
      <c r="DI409" s="198"/>
      <c r="DJ409" s="198"/>
      <c r="DK409" s="198"/>
      <c r="DL409" s="198"/>
      <c r="DM409" s="198"/>
      <c r="DN409" s="198"/>
      <c r="DO409" s="198"/>
      <c r="DP409" s="198"/>
      <c r="DQ409" s="198"/>
      <c r="DR409" s="198"/>
      <c r="DS409" s="198"/>
      <c r="DT409" s="198"/>
      <c r="DU409" s="198"/>
      <c r="DV409" s="198"/>
      <c r="DW409" s="198"/>
      <c r="DX409" s="198"/>
      <c r="DY409" s="198"/>
      <c r="DZ409" s="198"/>
      <c r="EA409" s="198"/>
      <c r="EB409" s="198"/>
      <c r="EC409" s="198"/>
      <c r="ED409" s="198"/>
      <c r="EE409" s="198"/>
      <c r="EF409" s="198"/>
      <c r="EG409" s="198"/>
      <c r="EH409" s="198"/>
      <c r="EI409" s="198"/>
      <c r="EJ409" s="198"/>
      <c r="EK409" s="198"/>
      <c r="EL409" s="198"/>
      <c r="EM409" s="198"/>
      <c r="EN409" s="198"/>
      <c r="EO409" s="198"/>
      <c r="EP409" s="198"/>
      <c r="EQ409" s="198"/>
      <c r="ER409" s="198"/>
      <c r="ES409" s="198"/>
      <c r="ET409" s="198"/>
      <c r="EU409" s="198"/>
      <c r="EV409" s="198"/>
      <c r="EW409" s="198"/>
      <c r="EX409" s="198"/>
      <c r="EY409" s="198"/>
      <c r="EZ409" s="198"/>
      <c r="FA409" s="198"/>
      <c r="FB409" s="198"/>
      <c r="FC409" s="198"/>
      <c r="FD409" s="198"/>
      <c r="FE409" s="198"/>
      <c r="FF409" s="198"/>
      <c r="FG409" s="198"/>
      <c r="FH409" s="198"/>
      <c r="FI409" s="198"/>
      <c r="FJ409" s="198"/>
      <c r="FK409" s="198"/>
      <c r="FL409" s="198"/>
      <c r="FM409" s="198"/>
      <c r="FN409" s="198"/>
      <c r="FO409" s="198"/>
      <c r="FP409" s="198"/>
      <c r="FQ409" s="198"/>
      <c r="FR409" s="198"/>
      <c r="FS409" s="198"/>
      <c r="FT409" s="198"/>
      <c r="FU409" s="198"/>
      <c r="FV409" s="198"/>
      <c r="FW409" s="198"/>
      <c r="FX409" s="198"/>
      <c r="FY409" s="198"/>
      <c r="FZ409" s="198"/>
      <c r="GA409" s="198"/>
      <c r="GB409" s="198"/>
      <c r="GC409" s="198"/>
      <c r="GD409" s="198"/>
      <c r="GE409" s="198"/>
      <c r="GF409" s="198"/>
      <c r="GG409" s="198"/>
      <c r="GH409" s="198"/>
      <c r="GI409" s="198"/>
      <c r="GJ409" s="198"/>
      <c r="GK409" s="198"/>
      <c r="GL409" s="198"/>
      <c r="GM409" s="198"/>
      <c r="GN409" s="198"/>
      <c r="GO409" s="198"/>
      <c r="GP409" s="198"/>
      <c r="GQ409" s="198"/>
      <c r="GR409" s="198"/>
      <c r="GS409" s="198"/>
      <c r="GT409" s="198"/>
      <c r="GU409" s="198"/>
      <c r="GV409" s="198"/>
      <c r="GW409" s="198"/>
      <c r="GX409" s="198"/>
      <c r="GY409" s="198"/>
      <c r="GZ409" s="198"/>
      <c r="HA409" s="198"/>
      <c r="HB409" s="198"/>
      <c r="HC409" s="198"/>
      <c r="HD409" s="198"/>
      <c r="HE409" s="198"/>
      <c r="HF409" s="198"/>
      <c r="HG409" s="198"/>
      <c r="HH409" s="198"/>
      <c r="HI409" s="198"/>
      <c r="HJ409" s="198"/>
      <c r="HK409" s="198"/>
      <c r="HL409" s="198"/>
      <c r="HM409" s="198"/>
      <c r="HN409" s="198"/>
    </row>
    <row r="410" s="197" customFormat="1" spans="1:222">
      <c r="A410" s="210"/>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c r="BM410" s="198"/>
      <c r="BN410" s="198"/>
      <c r="BO410" s="198"/>
      <c r="BP410" s="198"/>
      <c r="BQ410" s="198"/>
      <c r="BR410" s="198"/>
      <c r="BS410" s="198"/>
      <c r="BT410" s="198"/>
      <c r="BU410" s="198"/>
      <c r="BV410" s="198"/>
      <c r="BW410" s="198"/>
      <c r="BX410" s="198"/>
      <c r="BY410" s="198"/>
      <c r="BZ410" s="198"/>
      <c r="CA410" s="198"/>
      <c r="CB410" s="198"/>
      <c r="CC410" s="198"/>
      <c r="CD410" s="198"/>
      <c r="CE410" s="198"/>
      <c r="CF410" s="198"/>
      <c r="CG410" s="198"/>
      <c r="CH410" s="198"/>
      <c r="CI410" s="198"/>
      <c r="CJ410" s="198"/>
      <c r="CK410" s="198"/>
      <c r="CL410" s="198"/>
      <c r="CM410" s="198"/>
      <c r="CN410" s="198"/>
      <c r="CO410" s="198"/>
      <c r="CP410" s="198"/>
      <c r="CQ410" s="198"/>
      <c r="CR410" s="198"/>
      <c r="CS410" s="198"/>
      <c r="CT410" s="198"/>
      <c r="CU410" s="198"/>
      <c r="CV410" s="198"/>
      <c r="CW410" s="198"/>
      <c r="CX410" s="198"/>
      <c r="CY410" s="198"/>
      <c r="CZ410" s="198"/>
      <c r="DA410" s="198"/>
      <c r="DB410" s="198"/>
      <c r="DC410" s="198"/>
      <c r="DD410" s="198"/>
      <c r="DE410" s="198"/>
      <c r="DF410" s="198"/>
      <c r="DG410" s="198"/>
      <c r="DH410" s="198"/>
      <c r="DI410" s="198"/>
      <c r="DJ410" s="198"/>
      <c r="DK410" s="198"/>
      <c r="DL410" s="198"/>
      <c r="DM410" s="198"/>
      <c r="DN410" s="198"/>
      <c r="DO410" s="198"/>
      <c r="DP410" s="198"/>
      <c r="DQ410" s="198"/>
      <c r="DR410" s="198"/>
      <c r="DS410" s="198"/>
      <c r="DT410" s="198"/>
      <c r="DU410" s="198"/>
      <c r="DV410" s="198"/>
      <c r="DW410" s="198"/>
      <c r="DX410" s="198"/>
      <c r="DY410" s="198"/>
      <c r="DZ410" s="198"/>
      <c r="EA410" s="198"/>
      <c r="EB410" s="198"/>
      <c r="EC410" s="198"/>
      <c r="ED410" s="198"/>
      <c r="EE410" s="198"/>
      <c r="EF410" s="198"/>
      <c r="EG410" s="198"/>
      <c r="EH410" s="198"/>
      <c r="EI410" s="198"/>
      <c r="EJ410" s="198"/>
      <c r="EK410" s="198"/>
      <c r="EL410" s="198"/>
      <c r="EM410" s="198"/>
      <c r="EN410" s="198"/>
      <c r="EO410" s="198"/>
      <c r="EP410" s="198"/>
      <c r="EQ410" s="198"/>
      <c r="ER410" s="198"/>
      <c r="ES410" s="198"/>
      <c r="ET410" s="198"/>
      <c r="EU410" s="198"/>
      <c r="EV410" s="198"/>
      <c r="EW410" s="198"/>
      <c r="EX410" s="198"/>
      <c r="EY410" s="198"/>
      <c r="EZ410" s="198"/>
      <c r="FA410" s="198"/>
      <c r="FB410" s="198"/>
      <c r="FC410" s="198"/>
      <c r="FD410" s="198"/>
      <c r="FE410" s="198"/>
      <c r="FF410" s="198"/>
      <c r="FG410" s="198"/>
      <c r="FH410" s="198"/>
      <c r="FI410" s="198"/>
      <c r="FJ410" s="198"/>
      <c r="FK410" s="198"/>
      <c r="FL410" s="198"/>
      <c r="FM410" s="198"/>
      <c r="FN410" s="198"/>
      <c r="FO410" s="198"/>
      <c r="FP410" s="198"/>
      <c r="FQ410" s="198"/>
      <c r="FR410" s="198"/>
      <c r="FS410" s="198"/>
      <c r="FT410" s="198"/>
      <c r="FU410" s="198"/>
      <c r="FV410" s="198"/>
      <c r="FW410" s="198"/>
      <c r="FX410" s="198"/>
      <c r="FY410" s="198"/>
      <c r="FZ410" s="198"/>
      <c r="GA410" s="198"/>
      <c r="GB410" s="198"/>
      <c r="GC410" s="198"/>
      <c r="GD410" s="198"/>
      <c r="GE410" s="198"/>
      <c r="GF410" s="198"/>
      <c r="GG410" s="198"/>
      <c r="GH410" s="198"/>
      <c r="GI410" s="198"/>
      <c r="GJ410" s="198"/>
      <c r="GK410" s="198"/>
      <c r="GL410" s="198"/>
      <c r="GM410" s="198"/>
      <c r="GN410" s="198"/>
      <c r="GO410" s="198"/>
      <c r="GP410" s="198"/>
      <c r="GQ410" s="198"/>
      <c r="GR410" s="198"/>
      <c r="GS410" s="198"/>
      <c r="GT410" s="198"/>
      <c r="GU410" s="198"/>
      <c r="GV410" s="198"/>
      <c r="GW410" s="198"/>
      <c r="GX410" s="198"/>
      <c r="GY410" s="198"/>
      <c r="GZ410" s="198"/>
      <c r="HA410" s="198"/>
      <c r="HB410" s="198"/>
      <c r="HC410" s="198"/>
      <c r="HD410" s="198"/>
      <c r="HE410" s="198"/>
      <c r="HF410" s="198"/>
      <c r="HG410" s="198"/>
      <c r="HH410" s="198"/>
      <c r="HI410" s="198"/>
      <c r="HJ410" s="198"/>
      <c r="HK410" s="198"/>
      <c r="HL410" s="198"/>
      <c r="HM410" s="198"/>
      <c r="HN410" s="198"/>
    </row>
    <row r="411" s="197" customFormat="1" spans="1:222">
      <c r="A411" s="210"/>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c r="BM411" s="198"/>
      <c r="BN411" s="198"/>
      <c r="BO411" s="198"/>
      <c r="BP411" s="198"/>
      <c r="BQ411" s="198"/>
      <c r="BR411" s="198"/>
      <c r="BS411" s="198"/>
      <c r="BT411" s="198"/>
      <c r="BU411" s="198"/>
      <c r="BV411" s="198"/>
      <c r="BW411" s="198"/>
      <c r="BX411" s="198"/>
      <c r="BY411" s="198"/>
      <c r="BZ411" s="198"/>
      <c r="CA411" s="198"/>
      <c r="CB411" s="198"/>
      <c r="CC411" s="198"/>
      <c r="CD411" s="198"/>
      <c r="CE411" s="198"/>
      <c r="CF411" s="198"/>
      <c r="CG411" s="198"/>
      <c r="CH411" s="198"/>
      <c r="CI411" s="198"/>
      <c r="CJ411" s="198"/>
      <c r="CK411" s="198"/>
      <c r="CL411" s="198"/>
      <c r="CM411" s="198"/>
      <c r="CN411" s="198"/>
      <c r="CO411" s="198"/>
      <c r="CP411" s="198"/>
      <c r="CQ411" s="198"/>
      <c r="CR411" s="198"/>
      <c r="CS411" s="198"/>
      <c r="CT411" s="198"/>
      <c r="CU411" s="198"/>
      <c r="CV411" s="198"/>
      <c r="CW411" s="198"/>
      <c r="CX411" s="198"/>
      <c r="CY411" s="198"/>
      <c r="CZ411" s="198"/>
      <c r="DA411" s="198"/>
      <c r="DB411" s="198"/>
      <c r="DC411" s="198"/>
      <c r="DD411" s="198"/>
      <c r="DE411" s="198"/>
      <c r="DF411" s="198"/>
      <c r="DG411" s="198"/>
      <c r="DH411" s="198"/>
      <c r="DI411" s="198"/>
      <c r="DJ411" s="198"/>
      <c r="DK411" s="198"/>
      <c r="DL411" s="198"/>
      <c r="DM411" s="198"/>
      <c r="DN411" s="198"/>
      <c r="DO411" s="198"/>
      <c r="DP411" s="198"/>
      <c r="DQ411" s="198"/>
      <c r="DR411" s="198"/>
      <c r="DS411" s="198"/>
      <c r="DT411" s="198"/>
      <c r="DU411" s="198"/>
      <c r="DV411" s="198"/>
      <c r="DW411" s="198"/>
      <c r="DX411" s="198"/>
      <c r="DY411" s="198"/>
      <c r="DZ411" s="198"/>
      <c r="EA411" s="198"/>
      <c r="EB411" s="198"/>
      <c r="EC411" s="198"/>
      <c r="ED411" s="198"/>
      <c r="EE411" s="198"/>
      <c r="EF411" s="198"/>
      <c r="EG411" s="198"/>
      <c r="EH411" s="198"/>
      <c r="EI411" s="198"/>
      <c r="EJ411" s="198"/>
      <c r="EK411" s="198"/>
      <c r="EL411" s="198"/>
      <c r="EM411" s="198"/>
      <c r="EN411" s="198"/>
      <c r="EO411" s="198"/>
      <c r="EP411" s="198"/>
      <c r="EQ411" s="198"/>
      <c r="ER411" s="198"/>
      <c r="ES411" s="198"/>
      <c r="ET411" s="198"/>
      <c r="EU411" s="198"/>
      <c r="EV411" s="198"/>
      <c r="EW411" s="198"/>
      <c r="EX411" s="198"/>
      <c r="EY411" s="198"/>
      <c r="EZ411" s="198"/>
      <c r="FA411" s="198"/>
      <c r="FB411" s="198"/>
      <c r="FC411" s="198"/>
      <c r="FD411" s="198"/>
      <c r="FE411" s="198"/>
      <c r="FF411" s="198"/>
      <c r="FG411" s="198"/>
      <c r="FH411" s="198"/>
      <c r="FI411" s="198"/>
      <c r="FJ411" s="198"/>
      <c r="FK411" s="198"/>
      <c r="FL411" s="198"/>
      <c r="FM411" s="198"/>
      <c r="FN411" s="198"/>
      <c r="FO411" s="198"/>
      <c r="FP411" s="198"/>
      <c r="FQ411" s="198"/>
      <c r="FR411" s="198"/>
      <c r="FS411" s="198"/>
      <c r="FT411" s="198"/>
      <c r="FU411" s="198"/>
      <c r="FV411" s="198"/>
      <c r="FW411" s="198"/>
      <c r="FX411" s="198"/>
      <c r="FY411" s="198"/>
      <c r="FZ411" s="198"/>
      <c r="GA411" s="198"/>
      <c r="GB411" s="198"/>
      <c r="GC411" s="198"/>
      <c r="GD411" s="198"/>
      <c r="GE411" s="198"/>
      <c r="GF411" s="198"/>
      <c r="GG411" s="198"/>
      <c r="GH411" s="198"/>
      <c r="GI411" s="198"/>
      <c r="GJ411" s="198"/>
      <c r="GK411" s="198"/>
      <c r="GL411" s="198"/>
      <c r="GM411" s="198"/>
      <c r="GN411" s="198"/>
      <c r="GO411" s="198"/>
      <c r="GP411" s="198"/>
      <c r="GQ411" s="198"/>
      <c r="GR411" s="198"/>
      <c r="GS411" s="198"/>
      <c r="GT411" s="198"/>
      <c r="GU411" s="198"/>
      <c r="GV411" s="198"/>
      <c r="GW411" s="198"/>
      <c r="GX411" s="198"/>
      <c r="GY411" s="198"/>
      <c r="GZ411" s="198"/>
      <c r="HA411" s="198"/>
      <c r="HB411" s="198"/>
      <c r="HC411" s="198"/>
      <c r="HD411" s="198"/>
      <c r="HE411" s="198"/>
      <c r="HF411" s="198"/>
      <c r="HG411" s="198"/>
      <c r="HH411" s="198"/>
      <c r="HI411" s="198"/>
      <c r="HJ411" s="198"/>
      <c r="HK411" s="198"/>
      <c r="HL411" s="198"/>
      <c r="HM411" s="198"/>
      <c r="HN411" s="198"/>
    </row>
    <row r="412" s="197" customFormat="1" spans="1:222">
      <c r="A412" s="210"/>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c r="BM412" s="198"/>
      <c r="BN412" s="198"/>
      <c r="BO412" s="198"/>
      <c r="BP412" s="198"/>
      <c r="BQ412" s="198"/>
      <c r="BR412" s="198"/>
      <c r="BS412" s="198"/>
      <c r="BT412" s="198"/>
      <c r="BU412" s="198"/>
      <c r="BV412" s="198"/>
      <c r="BW412" s="198"/>
      <c r="BX412" s="198"/>
      <c r="BY412" s="198"/>
      <c r="BZ412" s="198"/>
      <c r="CA412" s="198"/>
      <c r="CB412" s="198"/>
      <c r="CC412" s="198"/>
      <c r="CD412" s="198"/>
      <c r="CE412" s="198"/>
      <c r="CF412" s="198"/>
      <c r="CG412" s="198"/>
      <c r="CH412" s="198"/>
      <c r="CI412" s="198"/>
      <c r="CJ412" s="198"/>
      <c r="CK412" s="198"/>
      <c r="CL412" s="198"/>
      <c r="CM412" s="198"/>
      <c r="CN412" s="198"/>
      <c r="CO412" s="198"/>
      <c r="CP412" s="198"/>
      <c r="CQ412" s="198"/>
      <c r="CR412" s="198"/>
      <c r="CS412" s="198"/>
      <c r="CT412" s="198"/>
      <c r="CU412" s="198"/>
      <c r="CV412" s="198"/>
      <c r="CW412" s="198"/>
      <c r="CX412" s="198"/>
      <c r="CY412" s="198"/>
      <c r="CZ412" s="198"/>
      <c r="DA412" s="198"/>
      <c r="DB412" s="198"/>
      <c r="DC412" s="198"/>
      <c r="DD412" s="198"/>
      <c r="DE412" s="198"/>
      <c r="DF412" s="198"/>
      <c r="DG412" s="198"/>
      <c r="DH412" s="198"/>
      <c r="DI412" s="198"/>
      <c r="DJ412" s="198"/>
      <c r="DK412" s="198"/>
      <c r="DL412" s="198"/>
      <c r="DM412" s="198"/>
      <c r="DN412" s="198"/>
      <c r="DO412" s="198"/>
      <c r="DP412" s="198"/>
      <c r="DQ412" s="198"/>
      <c r="DR412" s="198"/>
      <c r="DS412" s="198"/>
      <c r="DT412" s="198"/>
      <c r="DU412" s="198"/>
      <c r="DV412" s="198"/>
      <c r="DW412" s="198"/>
      <c r="DX412" s="198"/>
      <c r="DY412" s="198"/>
      <c r="DZ412" s="198"/>
      <c r="EA412" s="198"/>
      <c r="EB412" s="198"/>
      <c r="EC412" s="198"/>
      <c r="ED412" s="198"/>
      <c r="EE412" s="198"/>
      <c r="EF412" s="198"/>
      <c r="EG412" s="198"/>
      <c r="EH412" s="198"/>
      <c r="EI412" s="198"/>
      <c r="EJ412" s="198"/>
      <c r="EK412" s="198"/>
      <c r="EL412" s="198"/>
      <c r="EM412" s="198"/>
      <c r="EN412" s="198"/>
      <c r="EO412" s="198"/>
      <c r="EP412" s="198"/>
      <c r="EQ412" s="198"/>
      <c r="ER412" s="198"/>
      <c r="ES412" s="198"/>
      <c r="ET412" s="198"/>
      <c r="EU412" s="198"/>
      <c r="EV412" s="198"/>
      <c r="EW412" s="198"/>
      <c r="EX412" s="198"/>
      <c r="EY412" s="198"/>
      <c r="EZ412" s="198"/>
      <c r="FA412" s="198"/>
      <c r="FB412" s="198"/>
      <c r="FC412" s="198"/>
      <c r="FD412" s="198"/>
      <c r="FE412" s="198"/>
      <c r="FF412" s="198"/>
      <c r="FG412" s="198"/>
      <c r="FH412" s="198"/>
      <c r="FI412" s="198"/>
      <c r="FJ412" s="198"/>
      <c r="FK412" s="198"/>
      <c r="FL412" s="198"/>
      <c r="FM412" s="198"/>
      <c r="FN412" s="198"/>
      <c r="FO412" s="198"/>
      <c r="FP412" s="198"/>
      <c r="FQ412" s="198"/>
      <c r="FR412" s="198"/>
      <c r="FS412" s="198"/>
      <c r="FT412" s="198"/>
      <c r="FU412" s="198"/>
      <c r="FV412" s="198"/>
      <c r="FW412" s="198"/>
      <c r="FX412" s="198"/>
      <c r="FY412" s="198"/>
      <c r="FZ412" s="198"/>
      <c r="GA412" s="198"/>
      <c r="GB412" s="198"/>
      <c r="GC412" s="198"/>
      <c r="GD412" s="198"/>
      <c r="GE412" s="198"/>
      <c r="GF412" s="198"/>
      <c r="GG412" s="198"/>
      <c r="GH412" s="198"/>
      <c r="GI412" s="198"/>
      <c r="GJ412" s="198"/>
      <c r="GK412" s="198"/>
      <c r="GL412" s="198"/>
      <c r="GM412" s="198"/>
      <c r="GN412" s="198"/>
      <c r="GO412" s="198"/>
      <c r="GP412" s="198"/>
      <c r="GQ412" s="198"/>
      <c r="GR412" s="198"/>
      <c r="GS412" s="198"/>
      <c r="GT412" s="198"/>
      <c r="GU412" s="198"/>
      <c r="GV412" s="198"/>
      <c r="GW412" s="198"/>
      <c r="GX412" s="198"/>
      <c r="GY412" s="198"/>
      <c r="GZ412" s="198"/>
      <c r="HA412" s="198"/>
      <c r="HB412" s="198"/>
      <c r="HC412" s="198"/>
      <c r="HD412" s="198"/>
      <c r="HE412" s="198"/>
      <c r="HF412" s="198"/>
      <c r="HG412" s="198"/>
      <c r="HH412" s="198"/>
      <c r="HI412" s="198"/>
      <c r="HJ412" s="198"/>
      <c r="HK412" s="198"/>
      <c r="HL412" s="198"/>
      <c r="HM412" s="198"/>
      <c r="HN412" s="198"/>
    </row>
    <row r="413" s="197" customFormat="1" spans="1:222">
      <c r="A413" s="210"/>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c r="BM413" s="198"/>
      <c r="BN413" s="198"/>
      <c r="BO413" s="198"/>
      <c r="BP413" s="198"/>
      <c r="BQ413" s="198"/>
      <c r="BR413" s="198"/>
      <c r="BS413" s="198"/>
      <c r="BT413" s="198"/>
      <c r="BU413" s="198"/>
      <c r="BV413" s="198"/>
      <c r="BW413" s="198"/>
      <c r="BX413" s="198"/>
      <c r="BY413" s="198"/>
      <c r="BZ413" s="198"/>
      <c r="CA413" s="198"/>
      <c r="CB413" s="198"/>
      <c r="CC413" s="198"/>
      <c r="CD413" s="198"/>
      <c r="CE413" s="198"/>
      <c r="CF413" s="198"/>
      <c r="CG413" s="198"/>
      <c r="CH413" s="198"/>
      <c r="CI413" s="198"/>
      <c r="CJ413" s="198"/>
      <c r="CK413" s="198"/>
      <c r="CL413" s="198"/>
      <c r="CM413" s="198"/>
      <c r="CN413" s="198"/>
      <c r="CO413" s="198"/>
      <c r="CP413" s="198"/>
      <c r="CQ413" s="198"/>
      <c r="CR413" s="198"/>
      <c r="CS413" s="198"/>
      <c r="CT413" s="198"/>
      <c r="CU413" s="198"/>
      <c r="CV413" s="198"/>
      <c r="CW413" s="198"/>
      <c r="CX413" s="198"/>
      <c r="CY413" s="198"/>
      <c r="CZ413" s="198"/>
      <c r="DA413" s="198"/>
      <c r="DB413" s="198"/>
      <c r="DC413" s="198"/>
      <c r="DD413" s="198"/>
      <c r="DE413" s="198"/>
      <c r="DF413" s="198"/>
      <c r="DG413" s="198"/>
      <c r="DH413" s="198"/>
      <c r="DI413" s="198"/>
      <c r="DJ413" s="198"/>
      <c r="DK413" s="198"/>
      <c r="DL413" s="198"/>
      <c r="DM413" s="198"/>
      <c r="DN413" s="198"/>
      <c r="DO413" s="198"/>
      <c r="DP413" s="198"/>
      <c r="DQ413" s="198"/>
      <c r="DR413" s="198"/>
      <c r="DS413" s="198"/>
      <c r="DT413" s="198"/>
      <c r="DU413" s="198"/>
      <c r="DV413" s="198"/>
      <c r="DW413" s="198"/>
      <c r="DX413" s="198"/>
      <c r="DY413" s="198"/>
      <c r="DZ413" s="198"/>
      <c r="EA413" s="198"/>
      <c r="EB413" s="198"/>
      <c r="EC413" s="198"/>
      <c r="ED413" s="198"/>
      <c r="EE413" s="198"/>
      <c r="EF413" s="198"/>
      <c r="EG413" s="198"/>
      <c r="EH413" s="198"/>
      <c r="EI413" s="198"/>
      <c r="EJ413" s="198"/>
      <c r="EK413" s="198"/>
      <c r="EL413" s="198"/>
      <c r="EM413" s="198"/>
      <c r="EN413" s="198"/>
      <c r="EO413" s="198"/>
      <c r="EP413" s="198"/>
      <c r="EQ413" s="198"/>
      <c r="ER413" s="198"/>
      <c r="ES413" s="198"/>
      <c r="ET413" s="198"/>
      <c r="EU413" s="198"/>
      <c r="EV413" s="198"/>
      <c r="EW413" s="198"/>
      <c r="EX413" s="198"/>
      <c r="EY413" s="198"/>
      <c r="EZ413" s="198"/>
      <c r="FA413" s="198"/>
      <c r="FB413" s="198"/>
      <c r="FC413" s="198"/>
      <c r="FD413" s="198"/>
      <c r="FE413" s="198"/>
      <c r="FF413" s="198"/>
      <c r="FG413" s="198"/>
      <c r="FH413" s="198"/>
      <c r="FI413" s="198"/>
      <c r="FJ413" s="198"/>
      <c r="FK413" s="198"/>
      <c r="FL413" s="198"/>
      <c r="FM413" s="198"/>
      <c r="FN413" s="198"/>
      <c r="FO413" s="198"/>
      <c r="FP413" s="198"/>
      <c r="FQ413" s="198"/>
      <c r="FR413" s="198"/>
      <c r="FS413" s="198"/>
      <c r="FT413" s="198"/>
      <c r="FU413" s="198"/>
      <c r="FV413" s="198"/>
      <c r="FW413" s="198"/>
      <c r="FX413" s="198"/>
      <c r="FY413" s="198"/>
      <c r="FZ413" s="198"/>
      <c r="GA413" s="198"/>
      <c r="GB413" s="198"/>
      <c r="GC413" s="198"/>
      <c r="GD413" s="198"/>
      <c r="GE413" s="198"/>
      <c r="GF413" s="198"/>
      <c r="GG413" s="198"/>
      <c r="GH413" s="198"/>
      <c r="GI413" s="198"/>
      <c r="GJ413" s="198"/>
      <c r="GK413" s="198"/>
      <c r="GL413" s="198"/>
      <c r="GM413" s="198"/>
      <c r="GN413" s="198"/>
      <c r="GO413" s="198"/>
      <c r="GP413" s="198"/>
      <c r="GQ413" s="198"/>
      <c r="GR413" s="198"/>
      <c r="GS413" s="198"/>
      <c r="GT413" s="198"/>
      <c r="GU413" s="198"/>
      <c r="GV413" s="198"/>
      <c r="GW413" s="198"/>
      <c r="GX413" s="198"/>
      <c r="GY413" s="198"/>
      <c r="GZ413" s="198"/>
      <c r="HA413" s="198"/>
      <c r="HB413" s="198"/>
      <c r="HC413" s="198"/>
      <c r="HD413" s="198"/>
      <c r="HE413" s="198"/>
      <c r="HF413" s="198"/>
      <c r="HG413" s="198"/>
      <c r="HH413" s="198"/>
      <c r="HI413" s="198"/>
      <c r="HJ413" s="198"/>
      <c r="HK413" s="198"/>
      <c r="HL413" s="198"/>
      <c r="HM413" s="198"/>
      <c r="HN413" s="198"/>
    </row>
    <row r="414" s="197" customFormat="1" spans="1:222">
      <c r="A414" s="210"/>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c r="BN414" s="198"/>
      <c r="BO414" s="198"/>
      <c r="BP414" s="198"/>
      <c r="BQ414" s="198"/>
      <c r="BR414" s="198"/>
      <c r="BS414" s="198"/>
      <c r="BT414" s="198"/>
      <c r="BU414" s="198"/>
      <c r="BV414" s="198"/>
      <c r="BW414" s="198"/>
      <c r="BX414" s="198"/>
      <c r="BY414" s="198"/>
      <c r="BZ414" s="198"/>
      <c r="CA414" s="198"/>
      <c r="CB414" s="198"/>
      <c r="CC414" s="198"/>
      <c r="CD414" s="198"/>
      <c r="CE414" s="198"/>
      <c r="CF414" s="198"/>
      <c r="CG414" s="198"/>
      <c r="CH414" s="198"/>
      <c r="CI414" s="198"/>
      <c r="CJ414" s="198"/>
      <c r="CK414" s="198"/>
      <c r="CL414" s="198"/>
      <c r="CM414" s="198"/>
      <c r="CN414" s="198"/>
      <c r="CO414" s="198"/>
      <c r="CP414" s="198"/>
      <c r="CQ414" s="198"/>
      <c r="CR414" s="198"/>
      <c r="CS414" s="198"/>
      <c r="CT414" s="198"/>
      <c r="CU414" s="198"/>
      <c r="CV414" s="198"/>
      <c r="CW414" s="198"/>
      <c r="CX414" s="198"/>
      <c r="CY414" s="198"/>
      <c r="CZ414" s="198"/>
      <c r="DA414" s="198"/>
      <c r="DB414" s="198"/>
      <c r="DC414" s="198"/>
      <c r="DD414" s="198"/>
      <c r="DE414" s="198"/>
      <c r="DF414" s="198"/>
      <c r="DG414" s="198"/>
      <c r="DH414" s="198"/>
      <c r="DI414" s="198"/>
      <c r="DJ414" s="198"/>
      <c r="DK414" s="198"/>
      <c r="DL414" s="198"/>
      <c r="DM414" s="198"/>
      <c r="DN414" s="198"/>
      <c r="DO414" s="198"/>
      <c r="DP414" s="198"/>
      <c r="DQ414" s="198"/>
      <c r="DR414" s="198"/>
      <c r="DS414" s="198"/>
      <c r="DT414" s="198"/>
      <c r="DU414" s="198"/>
      <c r="DV414" s="198"/>
      <c r="DW414" s="198"/>
      <c r="DX414" s="198"/>
      <c r="DY414" s="198"/>
      <c r="DZ414" s="198"/>
      <c r="EA414" s="198"/>
      <c r="EB414" s="198"/>
      <c r="EC414" s="198"/>
      <c r="ED414" s="198"/>
      <c r="EE414" s="198"/>
      <c r="EF414" s="198"/>
      <c r="EG414" s="198"/>
      <c r="EH414" s="198"/>
      <c r="EI414" s="198"/>
      <c r="EJ414" s="198"/>
      <c r="EK414" s="198"/>
      <c r="EL414" s="198"/>
      <c r="EM414" s="198"/>
      <c r="EN414" s="198"/>
      <c r="EO414" s="198"/>
      <c r="EP414" s="198"/>
      <c r="EQ414" s="198"/>
      <c r="ER414" s="198"/>
      <c r="ES414" s="198"/>
      <c r="ET414" s="198"/>
      <c r="EU414" s="198"/>
      <c r="EV414" s="198"/>
      <c r="EW414" s="198"/>
      <c r="EX414" s="198"/>
      <c r="EY414" s="198"/>
      <c r="EZ414" s="198"/>
      <c r="FA414" s="198"/>
      <c r="FB414" s="198"/>
      <c r="FC414" s="198"/>
      <c r="FD414" s="198"/>
      <c r="FE414" s="198"/>
      <c r="FF414" s="198"/>
      <c r="FG414" s="198"/>
      <c r="FH414" s="198"/>
      <c r="FI414" s="198"/>
      <c r="FJ414" s="198"/>
      <c r="FK414" s="198"/>
      <c r="FL414" s="198"/>
      <c r="FM414" s="198"/>
      <c r="FN414" s="198"/>
      <c r="FO414" s="198"/>
      <c r="FP414" s="198"/>
      <c r="FQ414" s="198"/>
      <c r="FR414" s="198"/>
      <c r="FS414" s="198"/>
      <c r="FT414" s="198"/>
      <c r="FU414" s="198"/>
      <c r="FV414" s="198"/>
      <c r="FW414" s="198"/>
      <c r="FX414" s="198"/>
      <c r="FY414" s="198"/>
      <c r="FZ414" s="198"/>
      <c r="GA414" s="198"/>
      <c r="GB414" s="198"/>
      <c r="GC414" s="198"/>
      <c r="GD414" s="198"/>
      <c r="GE414" s="198"/>
      <c r="GF414" s="198"/>
      <c r="GG414" s="198"/>
      <c r="GH414" s="198"/>
      <c r="GI414" s="198"/>
      <c r="GJ414" s="198"/>
      <c r="GK414" s="198"/>
      <c r="GL414" s="198"/>
      <c r="GM414" s="198"/>
      <c r="GN414" s="198"/>
      <c r="GO414" s="198"/>
      <c r="GP414" s="198"/>
      <c r="GQ414" s="198"/>
      <c r="GR414" s="198"/>
      <c r="GS414" s="198"/>
      <c r="GT414" s="198"/>
      <c r="GU414" s="198"/>
      <c r="GV414" s="198"/>
      <c r="GW414" s="198"/>
      <c r="GX414" s="198"/>
      <c r="GY414" s="198"/>
      <c r="GZ414" s="198"/>
      <c r="HA414" s="198"/>
      <c r="HB414" s="198"/>
      <c r="HC414" s="198"/>
      <c r="HD414" s="198"/>
      <c r="HE414" s="198"/>
      <c r="HF414" s="198"/>
      <c r="HG414" s="198"/>
      <c r="HH414" s="198"/>
      <c r="HI414" s="198"/>
      <c r="HJ414" s="198"/>
      <c r="HK414" s="198"/>
      <c r="HL414" s="198"/>
      <c r="HM414" s="198"/>
      <c r="HN414" s="198"/>
    </row>
    <row r="415" s="197" customFormat="1" spans="1:222">
      <c r="A415" s="210"/>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c r="BN415" s="198"/>
      <c r="BO415" s="198"/>
      <c r="BP415" s="198"/>
      <c r="BQ415" s="198"/>
      <c r="BR415" s="198"/>
      <c r="BS415" s="198"/>
      <c r="BT415" s="198"/>
      <c r="BU415" s="198"/>
      <c r="BV415" s="198"/>
      <c r="BW415" s="198"/>
      <c r="BX415" s="198"/>
      <c r="BY415" s="198"/>
      <c r="BZ415" s="198"/>
      <c r="CA415" s="198"/>
      <c r="CB415" s="198"/>
      <c r="CC415" s="198"/>
      <c r="CD415" s="198"/>
      <c r="CE415" s="198"/>
      <c r="CF415" s="198"/>
      <c r="CG415" s="198"/>
      <c r="CH415" s="198"/>
      <c r="CI415" s="198"/>
      <c r="CJ415" s="198"/>
      <c r="CK415" s="198"/>
      <c r="CL415" s="198"/>
      <c r="CM415" s="198"/>
      <c r="CN415" s="198"/>
      <c r="CO415" s="198"/>
      <c r="CP415" s="198"/>
      <c r="CQ415" s="198"/>
      <c r="CR415" s="198"/>
      <c r="CS415" s="198"/>
      <c r="CT415" s="198"/>
      <c r="CU415" s="198"/>
      <c r="CV415" s="198"/>
      <c r="CW415" s="198"/>
      <c r="CX415" s="198"/>
      <c r="CY415" s="198"/>
      <c r="CZ415" s="198"/>
      <c r="DA415" s="198"/>
      <c r="DB415" s="198"/>
      <c r="DC415" s="198"/>
      <c r="DD415" s="198"/>
      <c r="DE415" s="198"/>
      <c r="DF415" s="198"/>
      <c r="DG415" s="198"/>
      <c r="DH415" s="198"/>
      <c r="DI415" s="198"/>
      <c r="DJ415" s="198"/>
      <c r="DK415" s="198"/>
      <c r="DL415" s="198"/>
      <c r="DM415" s="198"/>
      <c r="DN415" s="198"/>
      <c r="DO415" s="198"/>
      <c r="DP415" s="198"/>
      <c r="DQ415" s="198"/>
      <c r="DR415" s="198"/>
      <c r="DS415" s="198"/>
      <c r="DT415" s="198"/>
      <c r="DU415" s="198"/>
      <c r="DV415" s="198"/>
      <c r="DW415" s="198"/>
      <c r="DX415" s="198"/>
      <c r="DY415" s="198"/>
      <c r="DZ415" s="198"/>
      <c r="EA415" s="198"/>
      <c r="EB415" s="198"/>
      <c r="EC415" s="198"/>
      <c r="ED415" s="198"/>
      <c r="EE415" s="198"/>
      <c r="EF415" s="198"/>
      <c r="EG415" s="198"/>
      <c r="EH415" s="198"/>
      <c r="EI415" s="198"/>
      <c r="EJ415" s="198"/>
      <c r="EK415" s="198"/>
      <c r="EL415" s="198"/>
      <c r="EM415" s="198"/>
      <c r="EN415" s="198"/>
      <c r="EO415" s="198"/>
      <c r="EP415" s="198"/>
      <c r="EQ415" s="198"/>
      <c r="ER415" s="198"/>
      <c r="ES415" s="198"/>
      <c r="ET415" s="198"/>
      <c r="EU415" s="198"/>
      <c r="EV415" s="198"/>
      <c r="EW415" s="198"/>
      <c r="EX415" s="198"/>
      <c r="EY415" s="198"/>
      <c r="EZ415" s="198"/>
      <c r="FA415" s="198"/>
      <c r="FB415" s="198"/>
      <c r="FC415" s="198"/>
      <c r="FD415" s="198"/>
      <c r="FE415" s="198"/>
      <c r="FF415" s="198"/>
      <c r="FG415" s="198"/>
      <c r="FH415" s="198"/>
      <c r="FI415" s="198"/>
      <c r="FJ415" s="198"/>
      <c r="FK415" s="198"/>
      <c r="FL415" s="198"/>
      <c r="FM415" s="198"/>
      <c r="FN415" s="198"/>
      <c r="FO415" s="198"/>
      <c r="FP415" s="198"/>
      <c r="FQ415" s="198"/>
      <c r="FR415" s="198"/>
      <c r="FS415" s="198"/>
      <c r="FT415" s="198"/>
      <c r="FU415" s="198"/>
      <c r="FV415" s="198"/>
      <c r="FW415" s="198"/>
      <c r="FX415" s="198"/>
      <c r="FY415" s="198"/>
      <c r="FZ415" s="198"/>
      <c r="GA415" s="198"/>
      <c r="GB415" s="198"/>
      <c r="GC415" s="198"/>
      <c r="GD415" s="198"/>
      <c r="GE415" s="198"/>
      <c r="GF415" s="198"/>
      <c r="GG415" s="198"/>
      <c r="GH415" s="198"/>
      <c r="GI415" s="198"/>
      <c r="GJ415" s="198"/>
      <c r="GK415" s="198"/>
      <c r="GL415" s="198"/>
      <c r="GM415" s="198"/>
      <c r="GN415" s="198"/>
      <c r="GO415" s="198"/>
      <c r="GP415" s="198"/>
      <c r="GQ415" s="198"/>
      <c r="GR415" s="198"/>
      <c r="GS415" s="198"/>
      <c r="GT415" s="198"/>
      <c r="GU415" s="198"/>
      <c r="GV415" s="198"/>
      <c r="GW415" s="198"/>
      <c r="GX415" s="198"/>
      <c r="GY415" s="198"/>
      <c r="GZ415" s="198"/>
      <c r="HA415" s="198"/>
      <c r="HB415" s="198"/>
      <c r="HC415" s="198"/>
      <c r="HD415" s="198"/>
      <c r="HE415" s="198"/>
      <c r="HF415" s="198"/>
      <c r="HG415" s="198"/>
      <c r="HH415" s="198"/>
      <c r="HI415" s="198"/>
      <c r="HJ415" s="198"/>
      <c r="HK415" s="198"/>
      <c r="HL415" s="198"/>
      <c r="HM415" s="198"/>
      <c r="HN415" s="198"/>
    </row>
    <row r="416" s="197" customFormat="1" spans="1:222">
      <c r="A416" s="210"/>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c r="BN416" s="198"/>
      <c r="BO416" s="198"/>
      <c r="BP416" s="198"/>
      <c r="BQ416" s="198"/>
      <c r="BR416" s="198"/>
      <c r="BS416" s="198"/>
      <c r="BT416" s="198"/>
      <c r="BU416" s="198"/>
      <c r="BV416" s="198"/>
      <c r="BW416" s="198"/>
      <c r="BX416" s="198"/>
      <c r="BY416" s="198"/>
      <c r="BZ416" s="198"/>
      <c r="CA416" s="198"/>
      <c r="CB416" s="198"/>
      <c r="CC416" s="198"/>
      <c r="CD416" s="198"/>
      <c r="CE416" s="198"/>
      <c r="CF416" s="198"/>
      <c r="CG416" s="198"/>
      <c r="CH416" s="198"/>
      <c r="CI416" s="198"/>
      <c r="CJ416" s="198"/>
      <c r="CK416" s="198"/>
      <c r="CL416" s="198"/>
      <c r="CM416" s="198"/>
      <c r="CN416" s="198"/>
      <c r="CO416" s="198"/>
      <c r="CP416" s="198"/>
      <c r="CQ416" s="198"/>
      <c r="CR416" s="198"/>
      <c r="CS416" s="198"/>
      <c r="CT416" s="198"/>
      <c r="CU416" s="198"/>
      <c r="CV416" s="198"/>
      <c r="CW416" s="198"/>
      <c r="CX416" s="198"/>
      <c r="CY416" s="198"/>
      <c r="CZ416" s="198"/>
      <c r="DA416" s="198"/>
      <c r="DB416" s="198"/>
      <c r="DC416" s="198"/>
      <c r="DD416" s="198"/>
      <c r="DE416" s="198"/>
      <c r="DF416" s="198"/>
      <c r="DG416" s="198"/>
      <c r="DH416" s="198"/>
      <c r="DI416" s="198"/>
      <c r="DJ416" s="198"/>
      <c r="DK416" s="198"/>
      <c r="DL416" s="198"/>
      <c r="DM416" s="198"/>
      <c r="DN416" s="198"/>
      <c r="DO416" s="198"/>
      <c r="DP416" s="198"/>
      <c r="DQ416" s="198"/>
      <c r="DR416" s="198"/>
      <c r="DS416" s="198"/>
      <c r="DT416" s="198"/>
      <c r="DU416" s="198"/>
      <c r="DV416" s="198"/>
      <c r="DW416" s="198"/>
      <c r="DX416" s="198"/>
      <c r="DY416" s="198"/>
      <c r="DZ416" s="198"/>
      <c r="EA416" s="198"/>
      <c r="EB416" s="198"/>
      <c r="EC416" s="198"/>
      <c r="ED416" s="198"/>
      <c r="EE416" s="198"/>
      <c r="EF416" s="198"/>
      <c r="EG416" s="198"/>
      <c r="EH416" s="198"/>
      <c r="EI416" s="198"/>
      <c r="EJ416" s="198"/>
      <c r="EK416" s="198"/>
      <c r="EL416" s="198"/>
      <c r="EM416" s="198"/>
      <c r="EN416" s="198"/>
      <c r="EO416" s="198"/>
      <c r="EP416" s="198"/>
      <c r="EQ416" s="198"/>
      <c r="ER416" s="198"/>
      <c r="ES416" s="198"/>
      <c r="ET416" s="198"/>
      <c r="EU416" s="198"/>
      <c r="EV416" s="198"/>
      <c r="EW416" s="198"/>
      <c r="EX416" s="198"/>
      <c r="EY416" s="198"/>
      <c r="EZ416" s="198"/>
      <c r="FA416" s="198"/>
      <c r="FB416" s="198"/>
      <c r="FC416" s="198"/>
      <c r="FD416" s="198"/>
      <c r="FE416" s="198"/>
      <c r="FF416" s="198"/>
      <c r="FG416" s="198"/>
      <c r="FH416" s="198"/>
      <c r="FI416" s="198"/>
      <c r="FJ416" s="198"/>
      <c r="FK416" s="198"/>
      <c r="FL416" s="198"/>
      <c r="FM416" s="198"/>
      <c r="FN416" s="198"/>
      <c r="FO416" s="198"/>
      <c r="FP416" s="198"/>
      <c r="FQ416" s="198"/>
      <c r="FR416" s="198"/>
      <c r="FS416" s="198"/>
      <c r="FT416" s="198"/>
      <c r="FU416" s="198"/>
      <c r="FV416" s="198"/>
      <c r="FW416" s="198"/>
      <c r="FX416" s="198"/>
      <c r="FY416" s="198"/>
      <c r="FZ416" s="198"/>
      <c r="GA416" s="198"/>
      <c r="GB416" s="198"/>
      <c r="GC416" s="198"/>
      <c r="GD416" s="198"/>
      <c r="GE416" s="198"/>
      <c r="GF416" s="198"/>
      <c r="GG416" s="198"/>
      <c r="GH416" s="198"/>
      <c r="GI416" s="198"/>
      <c r="GJ416" s="198"/>
      <c r="GK416" s="198"/>
      <c r="GL416" s="198"/>
      <c r="GM416" s="198"/>
      <c r="GN416" s="198"/>
      <c r="GO416" s="198"/>
      <c r="GP416" s="198"/>
      <c r="GQ416" s="198"/>
      <c r="GR416" s="198"/>
      <c r="GS416" s="198"/>
      <c r="GT416" s="198"/>
      <c r="GU416" s="198"/>
      <c r="GV416" s="198"/>
      <c r="GW416" s="198"/>
      <c r="GX416" s="198"/>
      <c r="GY416" s="198"/>
      <c r="GZ416" s="198"/>
      <c r="HA416" s="198"/>
      <c r="HB416" s="198"/>
      <c r="HC416" s="198"/>
      <c r="HD416" s="198"/>
      <c r="HE416" s="198"/>
      <c r="HF416" s="198"/>
      <c r="HG416" s="198"/>
      <c r="HH416" s="198"/>
      <c r="HI416" s="198"/>
      <c r="HJ416" s="198"/>
      <c r="HK416" s="198"/>
      <c r="HL416" s="198"/>
      <c r="HM416" s="198"/>
      <c r="HN416" s="198"/>
    </row>
    <row r="417" s="197" customFormat="1" spans="1:222">
      <c r="A417" s="210"/>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c r="BN417" s="198"/>
      <c r="BO417" s="198"/>
      <c r="BP417" s="198"/>
      <c r="BQ417" s="198"/>
      <c r="BR417" s="198"/>
      <c r="BS417" s="198"/>
      <c r="BT417" s="198"/>
      <c r="BU417" s="198"/>
      <c r="BV417" s="198"/>
      <c r="BW417" s="198"/>
      <c r="BX417" s="198"/>
      <c r="BY417" s="198"/>
      <c r="BZ417" s="198"/>
      <c r="CA417" s="198"/>
      <c r="CB417" s="198"/>
      <c r="CC417" s="198"/>
      <c r="CD417" s="198"/>
      <c r="CE417" s="198"/>
      <c r="CF417" s="198"/>
      <c r="CG417" s="198"/>
      <c r="CH417" s="198"/>
      <c r="CI417" s="198"/>
      <c r="CJ417" s="198"/>
      <c r="CK417" s="198"/>
      <c r="CL417" s="198"/>
      <c r="CM417" s="198"/>
      <c r="CN417" s="198"/>
      <c r="CO417" s="198"/>
      <c r="CP417" s="198"/>
      <c r="CQ417" s="198"/>
      <c r="CR417" s="198"/>
      <c r="CS417" s="198"/>
      <c r="CT417" s="198"/>
      <c r="CU417" s="198"/>
      <c r="CV417" s="198"/>
      <c r="CW417" s="198"/>
      <c r="CX417" s="198"/>
      <c r="CY417" s="198"/>
      <c r="CZ417" s="198"/>
      <c r="DA417" s="198"/>
      <c r="DB417" s="198"/>
      <c r="DC417" s="198"/>
      <c r="DD417" s="198"/>
      <c r="DE417" s="198"/>
      <c r="DF417" s="198"/>
      <c r="DG417" s="198"/>
      <c r="DH417" s="198"/>
      <c r="DI417" s="198"/>
      <c r="DJ417" s="198"/>
      <c r="DK417" s="198"/>
      <c r="DL417" s="198"/>
      <c r="DM417" s="198"/>
      <c r="DN417" s="198"/>
      <c r="DO417" s="198"/>
      <c r="DP417" s="198"/>
      <c r="DQ417" s="198"/>
      <c r="DR417" s="198"/>
      <c r="DS417" s="198"/>
      <c r="DT417" s="198"/>
      <c r="DU417" s="198"/>
      <c r="DV417" s="198"/>
      <c r="DW417" s="198"/>
      <c r="DX417" s="198"/>
      <c r="DY417" s="198"/>
      <c r="DZ417" s="198"/>
      <c r="EA417" s="198"/>
      <c r="EB417" s="198"/>
      <c r="EC417" s="198"/>
      <c r="ED417" s="198"/>
      <c r="EE417" s="198"/>
      <c r="EF417" s="198"/>
      <c r="EG417" s="198"/>
      <c r="EH417" s="198"/>
      <c r="EI417" s="198"/>
      <c r="EJ417" s="198"/>
      <c r="EK417" s="198"/>
      <c r="EL417" s="198"/>
      <c r="EM417" s="198"/>
      <c r="EN417" s="198"/>
      <c r="EO417" s="198"/>
      <c r="EP417" s="198"/>
      <c r="EQ417" s="198"/>
      <c r="ER417" s="198"/>
      <c r="ES417" s="198"/>
      <c r="ET417" s="198"/>
      <c r="EU417" s="198"/>
      <c r="EV417" s="198"/>
      <c r="EW417" s="198"/>
      <c r="EX417" s="198"/>
      <c r="EY417" s="198"/>
      <c r="EZ417" s="198"/>
      <c r="FA417" s="198"/>
      <c r="FB417" s="198"/>
      <c r="FC417" s="198"/>
      <c r="FD417" s="198"/>
      <c r="FE417" s="198"/>
      <c r="FF417" s="198"/>
      <c r="FG417" s="198"/>
      <c r="FH417" s="198"/>
      <c r="FI417" s="198"/>
      <c r="FJ417" s="198"/>
      <c r="FK417" s="198"/>
      <c r="FL417" s="198"/>
      <c r="FM417" s="198"/>
      <c r="FN417" s="198"/>
      <c r="FO417" s="198"/>
      <c r="FP417" s="198"/>
      <c r="FQ417" s="198"/>
      <c r="FR417" s="198"/>
      <c r="FS417" s="198"/>
      <c r="FT417" s="198"/>
      <c r="FU417" s="198"/>
      <c r="FV417" s="198"/>
      <c r="FW417" s="198"/>
      <c r="FX417" s="198"/>
      <c r="FY417" s="198"/>
      <c r="FZ417" s="198"/>
      <c r="GA417" s="198"/>
      <c r="GB417" s="198"/>
      <c r="GC417" s="198"/>
      <c r="GD417" s="198"/>
      <c r="GE417" s="198"/>
      <c r="GF417" s="198"/>
      <c r="GG417" s="198"/>
      <c r="GH417" s="198"/>
      <c r="GI417" s="198"/>
      <c r="GJ417" s="198"/>
      <c r="GK417" s="198"/>
      <c r="GL417" s="198"/>
      <c r="GM417" s="198"/>
      <c r="GN417" s="198"/>
      <c r="GO417" s="198"/>
      <c r="GP417" s="198"/>
      <c r="GQ417" s="198"/>
      <c r="GR417" s="198"/>
      <c r="GS417" s="198"/>
      <c r="GT417" s="198"/>
      <c r="GU417" s="198"/>
      <c r="GV417" s="198"/>
      <c r="GW417" s="198"/>
      <c r="GX417" s="198"/>
      <c r="GY417" s="198"/>
      <c r="GZ417" s="198"/>
      <c r="HA417" s="198"/>
      <c r="HB417" s="198"/>
      <c r="HC417" s="198"/>
      <c r="HD417" s="198"/>
      <c r="HE417" s="198"/>
      <c r="HF417" s="198"/>
      <c r="HG417" s="198"/>
      <c r="HH417" s="198"/>
      <c r="HI417" s="198"/>
      <c r="HJ417" s="198"/>
      <c r="HK417" s="198"/>
      <c r="HL417" s="198"/>
      <c r="HM417" s="198"/>
      <c r="HN417" s="198"/>
    </row>
    <row r="418" s="197" customFormat="1" spans="1:222">
      <c r="A418" s="210"/>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c r="BN418" s="198"/>
      <c r="BO418" s="198"/>
      <c r="BP418" s="198"/>
      <c r="BQ418" s="198"/>
      <c r="BR418" s="198"/>
      <c r="BS418" s="198"/>
      <c r="BT418" s="198"/>
      <c r="BU418" s="198"/>
      <c r="BV418" s="198"/>
      <c r="BW418" s="198"/>
      <c r="BX418" s="198"/>
      <c r="BY418" s="198"/>
      <c r="BZ418" s="198"/>
      <c r="CA418" s="198"/>
      <c r="CB418" s="198"/>
      <c r="CC418" s="198"/>
      <c r="CD418" s="198"/>
      <c r="CE418" s="198"/>
      <c r="CF418" s="198"/>
      <c r="CG418" s="198"/>
      <c r="CH418" s="198"/>
      <c r="CI418" s="198"/>
      <c r="CJ418" s="198"/>
      <c r="CK418" s="198"/>
      <c r="CL418" s="198"/>
      <c r="CM418" s="198"/>
      <c r="CN418" s="198"/>
      <c r="CO418" s="198"/>
      <c r="CP418" s="198"/>
      <c r="CQ418" s="198"/>
      <c r="CR418" s="198"/>
      <c r="CS418" s="198"/>
      <c r="CT418" s="198"/>
      <c r="CU418" s="198"/>
      <c r="CV418" s="198"/>
      <c r="CW418" s="198"/>
      <c r="CX418" s="198"/>
      <c r="CY418" s="198"/>
      <c r="CZ418" s="198"/>
      <c r="DA418" s="198"/>
      <c r="DB418" s="198"/>
      <c r="DC418" s="198"/>
      <c r="DD418" s="198"/>
      <c r="DE418" s="198"/>
      <c r="DF418" s="198"/>
      <c r="DG418" s="198"/>
      <c r="DH418" s="198"/>
      <c r="DI418" s="198"/>
      <c r="DJ418" s="198"/>
      <c r="DK418" s="198"/>
      <c r="DL418" s="198"/>
      <c r="DM418" s="198"/>
      <c r="DN418" s="198"/>
      <c r="DO418" s="198"/>
      <c r="DP418" s="198"/>
      <c r="DQ418" s="198"/>
      <c r="DR418" s="198"/>
      <c r="DS418" s="198"/>
      <c r="DT418" s="198"/>
      <c r="DU418" s="198"/>
      <c r="DV418" s="198"/>
      <c r="DW418" s="198"/>
      <c r="DX418" s="198"/>
      <c r="DY418" s="198"/>
      <c r="DZ418" s="198"/>
      <c r="EA418" s="198"/>
      <c r="EB418" s="198"/>
      <c r="EC418" s="198"/>
      <c r="ED418" s="198"/>
      <c r="EE418" s="198"/>
      <c r="EF418" s="198"/>
      <c r="EG418" s="198"/>
      <c r="EH418" s="198"/>
      <c r="EI418" s="198"/>
      <c r="EJ418" s="198"/>
      <c r="EK418" s="198"/>
      <c r="EL418" s="198"/>
      <c r="EM418" s="198"/>
      <c r="EN418" s="198"/>
      <c r="EO418" s="198"/>
      <c r="EP418" s="198"/>
      <c r="EQ418" s="198"/>
      <c r="ER418" s="198"/>
      <c r="ES418" s="198"/>
      <c r="ET418" s="198"/>
      <c r="EU418" s="198"/>
      <c r="EV418" s="198"/>
      <c r="EW418" s="198"/>
      <c r="EX418" s="198"/>
      <c r="EY418" s="198"/>
      <c r="EZ418" s="198"/>
      <c r="FA418" s="198"/>
      <c r="FB418" s="198"/>
      <c r="FC418" s="198"/>
      <c r="FD418" s="198"/>
      <c r="FE418" s="198"/>
      <c r="FF418" s="198"/>
      <c r="FG418" s="198"/>
      <c r="FH418" s="198"/>
      <c r="FI418" s="198"/>
      <c r="FJ418" s="198"/>
      <c r="FK418" s="198"/>
      <c r="FL418" s="198"/>
      <c r="FM418" s="198"/>
      <c r="FN418" s="198"/>
      <c r="FO418" s="198"/>
      <c r="FP418" s="198"/>
      <c r="FQ418" s="198"/>
      <c r="FR418" s="198"/>
      <c r="FS418" s="198"/>
      <c r="FT418" s="198"/>
      <c r="FU418" s="198"/>
      <c r="FV418" s="198"/>
      <c r="FW418" s="198"/>
      <c r="FX418" s="198"/>
      <c r="FY418" s="198"/>
      <c r="FZ418" s="198"/>
      <c r="GA418" s="198"/>
      <c r="GB418" s="198"/>
      <c r="GC418" s="198"/>
      <c r="GD418" s="198"/>
      <c r="GE418" s="198"/>
      <c r="GF418" s="198"/>
      <c r="GG418" s="198"/>
      <c r="GH418" s="198"/>
      <c r="GI418" s="198"/>
      <c r="GJ418" s="198"/>
      <c r="GK418" s="198"/>
      <c r="GL418" s="198"/>
      <c r="GM418" s="198"/>
      <c r="GN418" s="198"/>
      <c r="GO418" s="198"/>
      <c r="GP418" s="198"/>
      <c r="GQ418" s="198"/>
      <c r="GR418" s="198"/>
      <c r="GS418" s="198"/>
      <c r="GT418" s="198"/>
      <c r="GU418" s="198"/>
      <c r="GV418" s="198"/>
      <c r="GW418" s="198"/>
      <c r="GX418" s="198"/>
      <c r="GY418" s="198"/>
      <c r="GZ418" s="198"/>
      <c r="HA418" s="198"/>
      <c r="HB418" s="198"/>
      <c r="HC418" s="198"/>
      <c r="HD418" s="198"/>
      <c r="HE418" s="198"/>
      <c r="HF418" s="198"/>
      <c r="HG418" s="198"/>
      <c r="HH418" s="198"/>
      <c r="HI418" s="198"/>
      <c r="HJ418" s="198"/>
      <c r="HK418" s="198"/>
      <c r="HL418" s="198"/>
      <c r="HM418" s="198"/>
      <c r="HN418" s="198"/>
    </row>
    <row r="419" s="197" customFormat="1" spans="1:222">
      <c r="A419" s="210"/>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c r="BN419" s="198"/>
      <c r="BO419" s="198"/>
      <c r="BP419" s="198"/>
      <c r="BQ419" s="198"/>
      <c r="BR419" s="198"/>
      <c r="BS419" s="198"/>
      <c r="BT419" s="198"/>
      <c r="BU419" s="198"/>
      <c r="BV419" s="198"/>
      <c r="BW419" s="198"/>
      <c r="BX419" s="198"/>
      <c r="BY419" s="198"/>
      <c r="BZ419" s="198"/>
      <c r="CA419" s="198"/>
      <c r="CB419" s="198"/>
      <c r="CC419" s="198"/>
      <c r="CD419" s="198"/>
      <c r="CE419" s="198"/>
      <c r="CF419" s="198"/>
      <c r="CG419" s="198"/>
      <c r="CH419" s="198"/>
      <c r="CI419" s="198"/>
      <c r="CJ419" s="198"/>
      <c r="CK419" s="198"/>
      <c r="CL419" s="198"/>
      <c r="CM419" s="198"/>
      <c r="CN419" s="198"/>
      <c r="CO419" s="198"/>
      <c r="CP419" s="198"/>
      <c r="CQ419" s="198"/>
      <c r="CR419" s="198"/>
      <c r="CS419" s="198"/>
      <c r="CT419" s="198"/>
      <c r="CU419" s="198"/>
      <c r="CV419" s="198"/>
      <c r="CW419" s="198"/>
      <c r="CX419" s="198"/>
      <c r="CY419" s="198"/>
      <c r="CZ419" s="198"/>
      <c r="DA419" s="198"/>
      <c r="DB419" s="198"/>
      <c r="DC419" s="198"/>
      <c r="DD419" s="198"/>
      <c r="DE419" s="198"/>
      <c r="DF419" s="198"/>
      <c r="DG419" s="198"/>
      <c r="DH419" s="198"/>
      <c r="DI419" s="198"/>
      <c r="DJ419" s="198"/>
      <c r="DK419" s="198"/>
      <c r="DL419" s="198"/>
      <c r="DM419" s="198"/>
      <c r="DN419" s="198"/>
      <c r="DO419" s="198"/>
      <c r="DP419" s="198"/>
      <c r="DQ419" s="198"/>
      <c r="DR419" s="198"/>
      <c r="DS419" s="198"/>
      <c r="DT419" s="198"/>
      <c r="DU419" s="198"/>
      <c r="DV419" s="198"/>
      <c r="DW419" s="198"/>
      <c r="DX419" s="198"/>
      <c r="DY419" s="198"/>
      <c r="DZ419" s="198"/>
      <c r="EA419" s="198"/>
      <c r="EB419" s="198"/>
      <c r="EC419" s="198"/>
      <c r="ED419" s="198"/>
      <c r="EE419" s="198"/>
      <c r="EF419" s="198"/>
      <c r="EG419" s="198"/>
      <c r="EH419" s="198"/>
      <c r="EI419" s="198"/>
      <c r="EJ419" s="198"/>
      <c r="EK419" s="198"/>
      <c r="EL419" s="198"/>
      <c r="EM419" s="198"/>
      <c r="EN419" s="198"/>
      <c r="EO419" s="198"/>
      <c r="EP419" s="198"/>
      <c r="EQ419" s="198"/>
      <c r="ER419" s="198"/>
      <c r="ES419" s="198"/>
      <c r="ET419" s="198"/>
      <c r="EU419" s="198"/>
      <c r="EV419" s="198"/>
      <c r="EW419" s="198"/>
      <c r="EX419" s="198"/>
      <c r="EY419" s="198"/>
      <c r="EZ419" s="198"/>
      <c r="FA419" s="198"/>
      <c r="FB419" s="198"/>
      <c r="FC419" s="198"/>
      <c r="FD419" s="198"/>
      <c r="FE419" s="198"/>
      <c r="FF419" s="198"/>
      <c r="FG419" s="198"/>
      <c r="FH419" s="198"/>
      <c r="FI419" s="198"/>
      <c r="FJ419" s="198"/>
      <c r="FK419" s="198"/>
      <c r="FL419" s="198"/>
      <c r="FM419" s="198"/>
      <c r="FN419" s="198"/>
      <c r="FO419" s="198"/>
      <c r="FP419" s="198"/>
      <c r="FQ419" s="198"/>
      <c r="FR419" s="198"/>
      <c r="FS419" s="198"/>
      <c r="FT419" s="198"/>
      <c r="FU419" s="198"/>
      <c r="FV419" s="198"/>
      <c r="FW419" s="198"/>
      <c r="FX419" s="198"/>
      <c r="FY419" s="198"/>
      <c r="FZ419" s="198"/>
      <c r="GA419" s="198"/>
      <c r="GB419" s="198"/>
      <c r="GC419" s="198"/>
      <c r="GD419" s="198"/>
      <c r="GE419" s="198"/>
      <c r="GF419" s="198"/>
      <c r="GG419" s="198"/>
      <c r="GH419" s="198"/>
      <c r="GI419" s="198"/>
      <c r="GJ419" s="198"/>
      <c r="GK419" s="198"/>
      <c r="GL419" s="198"/>
      <c r="GM419" s="198"/>
      <c r="GN419" s="198"/>
      <c r="GO419" s="198"/>
      <c r="GP419" s="198"/>
      <c r="GQ419" s="198"/>
      <c r="GR419" s="198"/>
      <c r="GS419" s="198"/>
      <c r="GT419" s="198"/>
      <c r="GU419" s="198"/>
      <c r="GV419" s="198"/>
      <c r="GW419" s="198"/>
      <c r="GX419" s="198"/>
      <c r="GY419" s="198"/>
      <c r="GZ419" s="198"/>
      <c r="HA419" s="198"/>
      <c r="HB419" s="198"/>
      <c r="HC419" s="198"/>
      <c r="HD419" s="198"/>
      <c r="HE419" s="198"/>
      <c r="HF419" s="198"/>
      <c r="HG419" s="198"/>
      <c r="HH419" s="198"/>
      <c r="HI419" s="198"/>
      <c r="HJ419" s="198"/>
      <c r="HK419" s="198"/>
      <c r="HL419" s="198"/>
      <c r="HM419" s="198"/>
      <c r="HN419" s="198"/>
    </row>
    <row r="420" s="197" customFormat="1" spans="1:222">
      <c r="A420" s="210"/>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8"/>
      <c r="BS420" s="198"/>
      <c r="BT420" s="198"/>
      <c r="BU420" s="198"/>
      <c r="BV420" s="198"/>
      <c r="BW420" s="198"/>
      <c r="BX420" s="198"/>
      <c r="BY420" s="198"/>
      <c r="BZ420" s="198"/>
      <c r="CA420" s="198"/>
      <c r="CB420" s="198"/>
      <c r="CC420" s="198"/>
      <c r="CD420" s="198"/>
      <c r="CE420" s="198"/>
      <c r="CF420" s="198"/>
      <c r="CG420" s="198"/>
      <c r="CH420" s="198"/>
      <c r="CI420" s="198"/>
      <c r="CJ420" s="198"/>
      <c r="CK420" s="198"/>
      <c r="CL420" s="198"/>
      <c r="CM420" s="198"/>
      <c r="CN420" s="198"/>
      <c r="CO420" s="198"/>
      <c r="CP420" s="198"/>
      <c r="CQ420" s="198"/>
      <c r="CR420" s="198"/>
      <c r="CS420" s="198"/>
      <c r="CT420" s="198"/>
      <c r="CU420" s="198"/>
      <c r="CV420" s="198"/>
      <c r="CW420" s="198"/>
      <c r="CX420" s="198"/>
      <c r="CY420" s="198"/>
      <c r="CZ420" s="198"/>
      <c r="DA420" s="198"/>
      <c r="DB420" s="198"/>
      <c r="DC420" s="198"/>
      <c r="DD420" s="198"/>
      <c r="DE420" s="198"/>
      <c r="DF420" s="198"/>
      <c r="DG420" s="198"/>
      <c r="DH420" s="198"/>
      <c r="DI420" s="198"/>
      <c r="DJ420" s="198"/>
      <c r="DK420" s="198"/>
      <c r="DL420" s="198"/>
      <c r="DM420" s="198"/>
      <c r="DN420" s="198"/>
      <c r="DO420" s="198"/>
      <c r="DP420" s="198"/>
      <c r="DQ420" s="198"/>
      <c r="DR420" s="198"/>
      <c r="DS420" s="198"/>
      <c r="DT420" s="198"/>
      <c r="DU420" s="198"/>
      <c r="DV420" s="198"/>
      <c r="DW420" s="198"/>
      <c r="DX420" s="198"/>
      <c r="DY420" s="198"/>
      <c r="DZ420" s="198"/>
      <c r="EA420" s="198"/>
      <c r="EB420" s="198"/>
      <c r="EC420" s="198"/>
      <c r="ED420" s="198"/>
      <c r="EE420" s="198"/>
      <c r="EF420" s="198"/>
      <c r="EG420" s="198"/>
      <c r="EH420" s="198"/>
      <c r="EI420" s="198"/>
      <c r="EJ420" s="198"/>
      <c r="EK420" s="198"/>
      <c r="EL420" s="198"/>
      <c r="EM420" s="198"/>
      <c r="EN420" s="198"/>
      <c r="EO420" s="198"/>
      <c r="EP420" s="198"/>
      <c r="EQ420" s="198"/>
      <c r="ER420" s="198"/>
      <c r="ES420" s="198"/>
      <c r="ET420" s="198"/>
      <c r="EU420" s="198"/>
      <c r="EV420" s="198"/>
      <c r="EW420" s="198"/>
      <c r="EX420" s="198"/>
      <c r="EY420" s="198"/>
      <c r="EZ420" s="198"/>
      <c r="FA420" s="198"/>
      <c r="FB420" s="198"/>
      <c r="FC420" s="198"/>
      <c r="FD420" s="198"/>
      <c r="FE420" s="198"/>
      <c r="FF420" s="198"/>
      <c r="FG420" s="198"/>
      <c r="FH420" s="198"/>
      <c r="FI420" s="198"/>
      <c r="FJ420" s="198"/>
      <c r="FK420" s="198"/>
      <c r="FL420" s="198"/>
      <c r="FM420" s="198"/>
      <c r="FN420" s="198"/>
      <c r="FO420" s="198"/>
      <c r="FP420" s="198"/>
      <c r="FQ420" s="198"/>
      <c r="FR420" s="198"/>
      <c r="FS420" s="198"/>
      <c r="FT420" s="198"/>
      <c r="FU420" s="198"/>
      <c r="FV420" s="198"/>
      <c r="FW420" s="198"/>
      <c r="FX420" s="198"/>
      <c r="FY420" s="198"/>
      <c r="FZ420" s="198"/>
      <c r="GA420" s="198"/>
      <c r="GB420" s="198"/>
      <c r="GC420" s="198"/>
      <c r="GD420" s="198"/>
      <c r="GE420" s="198"/>
      <c r="GF420" s="198"/>
      <c r="GG420" s="198"/>
      <c r="GH420" s="198"/>
      <c r="GI420" s="198"/>
      <c r="GJ420" s="198"/>
      <c r="GK420" s="198"/>
      <c r="GL420" s="198"/>
      <c r="GM420" s="198"/>
      <c r="GN420" s="198"/>
      <c r="GO420" s="198"/>
      <c r="GP420" s="198"/>
      <c r="GQ420" s="198"/>
      <c r="GR420" s="198"/>
      <c r="GS420" s="198"/>
      <c r="GT420" s="198"/>
      <c r="GU420" s="198"/>
      <c r="GV420" s="198"/>
      <c r="GW420" s="198"/>
      <c r="GX420" s="198"/>
      <c r="GY420" s="198"/>
      <c r="GZ420" s="198"/>
      <c r="HA420" s="198"/>
      <c r="HB420" s="198"/>
      <c r="HC420" s="198"/>
      <c r="HD420" s="198"/>
      <c r="HE420" s="198"/>
      <c r="HF420" s="198"/>
      <c r="HG420" s="198"/>
      <c r="HH420" s="198"/>
      <c r="HI420" s="198"/>
      <c r="HJ420" s="198"/>
      <c r="HK420" s="198"/>
      <c r="HL420" s="198"/>
      <c r="HM420" s="198"/>
      <c r="HN420" s="198"/>
    </row>
  </sheetData>
  <mergeCells count="2">
    <mergeCell ref="A1:E1"/>
    <mergeCell ref="A13:E13"/>
  </mergeCells>
  <pageMargins left="0.707638888888889" right="0.707638888888889" top="0.747916666666667" bottom="0.747916666666667" header="0.313888888888889" footer="0.313888888888889"/>
  <pageSetup paperSize="9" scale="93" firstPageNumber="45" fitToHeight="0" orientation="portrait" useFirstPageNumber="1"/>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
  <sheetViews>
    <sheetView showZeros="0" workbookViewId="0">
      <selection activeCell="G13" sqref="G13"/>
    </sheetView>
  </sheetViews>
  <sheetFormatPr defaultColWidth="9" defaultRowHeight="14.25"/>
  <cols>
    <col min="1" max="1" width="34.875" style="180" customWidth="1"/>
    <col min="2" max="2" width="11.875" style="180" customWidth="1"/>
    <col min="3" max="3" width="10.25" style="180" customWidth="1"/>
    <col min="4" max="4" width="11.625" style="180" customWidth="1"/>
    <col min="5" max="5" width="12.625" style="180" customWidth="1"/>
    <col min="6" max="254" width="9" style="180"/>
    <col min="255" max="255" width="42.75" style="180" customWidth="1"/>
    <col min="256" max="256" width="11.875" style="180" customWidth="1"/>
    <col min="257" max="257" width="11.25" style="180" customWidth="1"/>
    <col min="258" max="258" width="11.625" style="180" customWidth="1"/>
    <col min="259" max="259" width="12.25" style="180" customWidth="1"/>
    <col min="260" max="510" width="9" style="180"/>
    <col min="511" max="511" width="42.75" style="180" customWidth="1"/>
    <col min="512" max="512" width="11.875" style="180" customWidth="1"/>
    <col min="513" max="513" width="11.25" style="180" customWidth="1"/>
    <col min="514" max="514" width="11.625" style="180" customWidth="1"/>
    <col min="515" max="515" width="12.25" style="180" customWidth="1"/>
    <col min="516" max="766" width="9" style="180"/>
    <col min="767" max="767" width="42.75" style="180" customWidth="1"/>
    <col min="768" max="768" width="11.875" style="180" customWidth="1"/>
    <col min="769" max="769" width="11.25" style="180" customWidth="1"/>
    <col min="770" max="770" width="11.625" style="180" customWidth="1"/>
    <col min="771" max="771" width="12.25" style="180" customWidth="1"/>
    <col min="772" max="1022" width="9" style="180"/>
    <col min="1023" max="1023" width="42.75" style="180" customWidth="1"/>
    <col min="1024" max="1024" width="11.875" style="180" customWidth="1"/>
    <col min="1025" max="1025" width="11.25" style="180" customWidth="1"/>
    <col min="1026" max="1026" width="11.625" style="180" customWidth="1"/>
    <col min="1027" max="1027" width="12.25" style="180" customWidth="1"/>
    <col min="1028" max="1278" width="9" style="180"/>
    <col min="1279" max="1279" width="42.75" style="180" customWidth="1"/>
    <col min="1280" max="1280" width="11.875" style="180" customWidth="1"/>
    <col min="1281" max="1281" width="11.25" style="180" customWidth="1"/>
    <col min="1282" max="1282" width="11.625" style="180" customWidth="1"/>
    <col min="1283" max="1283" width="12.25" style="180" customWidth="1"/>
    <col min="1284" max="1534" width="9" style="180"/>
    <col min="1535" max="1535" width="42.75" style="180" customWidth="1"/>
    <col min="1536" max="1536" width="11.875" style="180" customWidth="1"/>
    <col min="1537" max="1537" width="11.25" style="180" customWidth="1"/>
    <col min="1538" max="1538" width="11.625" style="180" customWidth="1"/>
    <col min="1539" max="1539" width="12.25" style="180" customWidth="1"/>
    <col min="1540" max="1790" width="9" style="180"/>
    <col min="1791" max="1791" width="42.75" style="180" customWidth="1"/>
    <col min="1792" max="1792" width="11.875" style="180" customWidth="1"/>
    <col min="1793" max="1793" width="11.25" style="180" customWidth="1"/>
    <col min="1794" max="1794" width="11.625" style="180" customWidth="1"/>
    <col min="1795" max="1795" width="12.25" style="180" customWidth="1"/>
    <col min="1796" max="2046" width="9" style="180"/>
    <col min="2047" max="2047" width="42.75" style="180" customWidth="1"/>
    <col min="2048" max="2048" width="11.875" style="180" customWidth="1"/>
    <col min="2049" max="2049" width="11.25" style="180" customWidth="1"/>
    <col min="2050" max="2050" width="11.625" style="180" customWidth="1"/>
    <col min="2051" max="2051" width="12.25" style="180" customWidth="1"/>
    <col min="2052" max="2302" width="9" style="180"/>
    <col min="2303" max="2303" width="42.75" style="180" customWidth="1"/>
    <col min="2304" max="2304" width="11.875" style="180" customWidth="1"/>
    <col min="2305" max="2305" width="11.25" style="180" customWidth="1"/>
    <col min="2306" max="2306" width="11.625" style="180" customWidth="1"/>
    <col min="2307" max="2307" width="12.25" style="180" customWidth="1"/>
    <col min="2308" max="2558" width="9" style="180"/>
    <col min="2559" max="2559" width="42.75" style="180" customWidth="1"/>
    <col min="2560" max="2560" width="11.875" style="180" customWidth="1"/>
    <col min="2561" max="2561" width="11.25" style="180" customWidth="1"/>
    <col min="2562" max="2562" width="11.625" style="180" customWidth="1"/>
    <col min="2563" max="2563" width="12.25" style="180" customWidth="1"/>
    <col min="2564" max="2814" width="9" style="180"/>
    <col min="2815" max="2815" width="42.75" style="180" customWidth="1"/>
    <col min="2816" max="2816" width="11.875" style="180" customWidth="1"/>
    <col min="2817" max="2817" width="11.25" style="180" customWidth="1"/>
    <col min="2818" max="2818" width="11.625" style="180" customWidth="1"/>
    <col min="2819" max="2819" width="12.25" style="180" customWidth="1"/>
    <col min="2820" max="3070" width="9" style="180"/>
    <col min="3071" max="3071" width="42.75" style="180" customWidth="1"/>
    <col min="3072" max="3072" width="11.875" style="180" customWidth="1"/>
    <col min="3073" max="3073" width="11.25" style="180" customWidth="1"/>
    <col min="3074" max="3074" width="11.625" style="180" customWidth="1"/>
    <col min="3075" max="3075" width="12.25" style="180" customWidth="1"/>
    <col min="3076" max="3326" width="9" style="180"/>
    <col min="3327" max="3327" width="42.75" style="180" customWidth="1"/>
    <col min="3328" max="3328" width="11.875" style="180" customWidth="1"/>
    <col min="3329" max="3329" width="11.25" style="180" customWidth="1"/>
    <col min="3330" max="3330" width="11.625" style="180" customWidth="1"/>
    <col min="3331" max="3331" width="12.25" style="180" customWidth="1"/>
    <col min="3332" max="3582" width="9" style="180"/>
    <col min="3583" max="3583" width="42.75" style="180" customWidth="1"/>
    <col min="3584" max="3584" width="11.875" style="180" customWidth="1"/>
    <col min="3585" max="3585" width="11.25" style="180" customWidth="1"/>
    <col min="3586" max="3586" width="11.625" style="180" customWidth="1"/>
    <col min="3587" max="3587" width="12.25" style="180" customWidth="1"/>
    <col min="3588" max="3838" width="9" style="180"/>
    <col min="3839" max="3839" width="42.75" style="180" customWidth="1"/>
    <col min="3840" max="3840" width="11.875" style="180" customWidth="1"/>
    <col min="3841" max="3841" width="11.25" style="180" customWidth="1"/>
    <col min="3842" max="3842" width="11.625" style="180" customWidth="1"/>
    <col min="3843" max="3843" width="12.25" style="180" customWidth="1"/>
    <col min="3844" max="4094" width="9" style="180"/>
    <col min="4095" max="4095" width="42.75" style="180" customWidth="1"/>
    <col min="4096" max="4096" width="11.875" style="180" customWidth="1"/>
    <col min="4097" max="4097" width="11.25" style="180" customWidth="1"/>
    <col min="4098" max="4098" width="11.625" style="180" customWidth="1"/>
    <col min="4099" max="4099" width="12.25" style="180" customWidth="1"/>
    <col min="4100" max="4350" width="9" style="180"/>
    <col min="4351" max="4351" width="42.75" style="180" customWidth="1"/>
    <col min="4352" max="4352" width="11.875" style="180" customWidth="1"/>
    <col min="4353" max="4353" width="11.25" style="180" customWidth="1"/>
    <col min="4354" max="4354" width="11.625" style="180" customWidth="1"/>
    <col min="4355" max="4355" width="12.25" style="180" customWidth="1"/>
    <col min="4356" max="4606" width="9" style="180"/>
    <col min="4607" max="4607" width="42.75" style="180" customWidth="1"/>
    <col min="4608" max="4608" width="11.875" style="180" customWidth="1"/>
    <col min="4609" max="4609" width="11.25" style="180" customWidth="1"/>
    <col min="4610" max="4610" width="11.625" style="180" customWidth="1"/>
    <col min="4611" max="4611" width="12.25" style="180" customWidth="1"/>
    <col min="4612" max="4862" width="9" style="180"/>
    <col min="4863" max="4863" width="42.75" style="180" customWidth="1"/>
    <col min="4864" max="4864" width="11.875" style="180" customWidth="1"/>
    <col min="4865" max="4865" width="11.25" style="180" customWidth="1"/>
    <col min="4866" max="4866" width="11.625" style="180" customWidth="1"/>
    <col min="4867" max="4867" width="12.25" style="180" customWidth="1"/>
    <col min="4868" max="5118" width="9" style="180"/>
    <col min="5119" max="5119" width="42.75" style="180" customWidth="1"/>
    <col min="5120" max="5120" width="11.875" style="180" customWidth="1"/>
    <col min="5121" max="5121" width="11.25" style="180" customWidth="1"/>
    <col min="5122" max="5122" width="11.625" style="180" customWidth="1"/>
    <col min="5123" max="5123" width="12.25" style="180" customWidth="1"/>
    <col min="5124" max="5374" width="9" style="180"/>
    <col min="5375" max="5375" width="42.75" style="180" customWidth="1"/>
    <col min="5376" max="5376" width="11.875" style="180" customWidth="1"/>
    <col min="5377" max="5377" width="11.25" style="180" customWidth="1"/>
    <col min="5378" max="5378" width="11.625" style="180" customWidth="1"/>
    <col min="5379" max="5379" width="12.25" style="180" customWidth="1"/>
    <col min="5380" max="5630" width="9" style="180"/>
    <col min="5631" max="5631" width="42.75" style="180" customWidth="1"/>
    <col min="5632" max="5632" width="11.875" style="180" customWidth="1"/>
    <col min="5633" max="5633" width="11.25" style="180" customWidth="1"/>
    <col min="5634" max="5634" width="11.625" style="180" customWidth="1"/>
    <col min="5635" max="5635" width="12.25" style="180" customWidth="1"/>
    <col min="5636" max="5886" width="9" style="180"/>
    <col min="5887" max="5887" width="42.75" style="180" customWidth="1"/>
    <col min="5888" max="5888" width="11.875" style="180" customWidth="1"/>
    <col min="5889" max="5889" width="11.25" style="180" customWidth="1"/>
    <col min="5890" max="5890" width="11.625" style="180" customWidth="1"/>
    <col min="5891" max="5891" width="12.25" style="180" customWidth="1"/>
    <col min="5892" max="6142" width="9" style="180"/>
    <col min="6143" max="6143" width="42.75" style="180" customWidth="1"/>
    <col min="6144" max="6144" width="11.875" style="180" customWidth="1"/>
    <col min="6145" max="6145" width="11.25" style="180" customWidth="1"/>
    <col min="6146" max="6146" width="11.625" style="180" customWidth="1"/>
    <col min="6147" max="6147" width="12.25" style="180" customWidth="1"/>
    <col min="6148" max="6398" width="9" style="180"/>
    <col min="6399" max="6399" width="42.75" style="180" customWidth="1"/>
    <col min="6400" max="6400" width="11.875" style="180" customWidth="1"/>
    <col min="6401" max="6401" width="11.25" style="180" customWidth="1"/>
    <col min="6402" max="6402" width="11.625" style="180" customWidth="1"/>
    <col min="6403" max="6403" width="12.25" style="180" customWidth="1"/>
    <col min="6404" max="6654" width="9" style="180"/>
    <col min="6655" max="6655" width="42.75" style="180" customWidth="1"/>
    <col min="6656" max="6656" width="11.875" style="180" customWidth="1"/>
    <col min="6657" max="6657" width="11.25" style="180" customWidth="1"/>
    <col min="6658" max="6658" width="11.625" style="180" customWidth="1"/>
    <col min="6659" max="6659" width="12.25" style="180" customWidth="1"/>
    <col min="6660" max="6910" width="9" style="180"/>
    <col min="6911" max="6911" width="42.75" style="180" customWidth="1"/>
    <col min="6912" max="6912" width="11.875" style="180" customWidth="1"/>
    <col min="6913" max="6913" width="11.25" style="180" customWidth="1"/>
    <col min="6914" max="6914" width="11.625" style="180" customWidth="1"/>
    <col min="6915" max="6915" width="12.25" style="180" customWidth="1"/>
    <col min="6916" max="7166" width="9" style="180"/>
    <col min="7167" max="7167" width="42.75" style="180" customWidth="1"/>
    <col min="7168" max="7168" width="11.875" style="180" customWidth="1"/>
    <col min="7169" max="7169" width="11.25" style="180" customWidth="1"/>
    <col min="7170" max="7170" width="11.625" style="180" customWidth="1"/>
    <col min="7171" max="7171" width="12.25" style="180" customWidth="1"/>
    <col min="7172" max="7422" width="9" style="180"/>
    <col min="7423" max="7423" width="42.75" style="180" customWidth="1"/>
    <col min="7424" max="7424" width="11.875" style="180" customWidth="1"/>
    <col min="7425" max="7425" width="11.25" style="180" customWidth="1"/>
    <col min="7426" max="7426" width="11.625" style="180" customWidth="1"/>
    <col min="7427" max="7427" width="12.25" style="180" customWidth="1"/>
    <col min="7428" max="7678" width="9" style="180"/>
    <col min="7679" max="7679" width="42.75" style="180" customWidth="1"/>
    <col min="7680" max="7680" width="11.875" style="180" customWidth="1"/>
    <col min="7681" max="7681" width="11.25" style="180" customWidth="1"/>
    <col min="7682" max="7682" width="11.625" style="180" customWidth="1"/>
    <col min="7683" max="7683" width="12.25" style="180" customWidth="1"/>
    <col min="7684" max="7934" width="9" style="180"/>
    <col min="7935" max="7935" width="42.75" style="180" customWidth="1"/>
    <col min="7936" max="7936" width="11.875" style="180" customWidth="1"/>
    <col min="7937" max="7937" width="11.25" style="180" customWidth="1"/>
    <col min="7938" max="7938" width="11.625" style="180" customWidth="1"/>
    <col min="7939" max="7939" width="12.25" style="180" customWidth="1"/>
    <col min="7940" max="8190" width="9" style="180"/>
    <col min="8191" max="8191" width="42.75" style="180" customWidth="1"/>
    <col min="8192" max="8192" width="11.875" style="180" customWidth="1"/>
    <col min="8193" max="8193" width="11.25" style="180" customWidth="1"/>
    <col min="8194" max="8194" width="11.625" style="180" customWidth="1"/>
    <col min="8195" max="8195" width="12.25" style="180" customWidth="1"/>
    <col min="8196" max="8446" width="9" style="180"/>
    <col min="8447" max="8447" width="42.75" style="180" customWidth="1"/>
    <col min="8448" max="8448" width="11.875" style="180" customWidth="1"/>
    <col min="8449" max="8449" width="11.25" style="180" customWidth="1"/>
    <col min="8450" max="8450" width="11.625" style="180" customWidth="1"/>
    <col min="8451" max="8451" width="12.25" style="180" customWidth="1"/>
    <col min="8452" max="8702" width="9" style="180"/>
    <col min="8703" max="8703" width="42.75" style="180" customWidth="1"/>
    <col min="8704" max="8704" width="11.875" style="180" customWidth="1"/>
    <col min="8705" max="8705" width="11.25" style="180" customWidth="1"/>
    <col min="8706" max="8706" width="11.625" style="180" customWidth="1"/>
    <col min="8707" max="8707" width="12.25" style="180" customWidth="1"/>
    <col min="8708" max="8958" width="9" style="180"/>
    <col min="8959" max="8959" width="42.75" style="180" customWidth="1"/>
    <col min="8960" max="8960" width="11.875" style="180" customWidth="1"/>
    <col min="8961" max="8961" width="11.25" style="180" customWidth="1"/>
    <col min="8962" max="8962" width="11.625" style="180" customWidth="1"/>
    <col min="8963" max="8963" width="12.25" style="180" customWidth="1"/>
    <col min="8964" max="9214" width="9" style="180"/>
    <col min="9215" max="9215" width="42.75" style="180" customWidth="1"/>
    <col min="9216" max="9216" width="11.875" style="180" customWidth="1"/>
    <col min="9217" max="9217" width="11.25" style="180" customWidth="1"/>
    <col min="9218" max="9218" width="11.625" style="180" customWidth="1"/>
    <col min="9219" max="9219" width="12.25" style="180" customWidth="1"/>
    <col min="9220" max="9470" width="9" style="180"/>
    <col min="9471" max="9471" width="42.75" style="180" customWidth="1"/>
    <col min="9472" max="9472" width="11.875" style="180" customWidth="1"/>
    <col min="9473" max="9473" width="11.25" style="180" customWidth="1"/>
    <col min="9474" max="9474" width="11.625" style="180" customWidth="1"/>
    <col min="9475" max="9475" width="12.25" style="180" customWidth="1"/>
    <col min="9476" max="9726" width="9" style="180"/>
    <col min="9727" max="9727" width="42.75" style="180" customWidth="1"/>
    <col min="9728" max="9728" width="11.875" style="180" customWidth="1"/>
    <col min="9729" max="9729" width="11.25" style="180" customWidth="1"/>
    <col min="9730" max="9730" width="11.625" style="180" customWidth="1"/>
    <col min="9731" max="9731" width="12.25" style="180" customWidth="1"/>
    <col min="9732" max="9982" width="9" style="180"/>
    <col min="9983" max="9983" width="42.75" style="180" customWidth="1"/>
    <col min="9984" max="9984" width="11.875" style="180" customWidth="1"/>
    <col min="9985" max="9985" width="11.25" style="180" customWidth="1"/>
    <col min="9986" max="9986" width="11.625" style="180" customWidth="1"/>
    <col min="9987" max="9987" width="12.25" style="180" customWidth="1"/>
    <col min="9988" max="10238" width="9" style="180"/>
    <col min="10239" max="10239" width="42.75" style="180" customWidth="1"/>
    <col min="10240" max="10240" width="11.875" style="180" customWidth="1"/>
    <col min="10241" max="10241" width="11.25" style="180" customWidth="1"/>
    <col min="10242" max="10242" width="11.625" style="180" customWidth="1"/>
    <col min="10243" max="10243" width="12.25" style="180" customWidth="1"/>
    <col min="10244" max="10494" width="9" style="180"/>
    <col min="10495" max="10495" width="42.75" style="180" customWidth="1"/>
    <col min="10496" max="10496" width="11.875" style="180" customWidth="1"/>
    <col min="10497" max="10497" width="11.25" style="180" customWidth="1"/>
    <col min="10498" max="10498" width="11.625" style="180" customWidth="1"/>
    <col min="10499" max="10499" width="12.25" style="180" customWidth="1"/>
    <col min="10500" max="10750" width="9" style="180"/>
    <col min="10751" max="10751" width="42.75" style="180" customWidth="1"/>
    <col min="10752" max="10752" width="11.875" style="180" customWidth="1"/>
    <col min="10753" max="10753" width="11.25" style="180" customWidth="1"/>
    <col min="10754" max="10754" width="11.625" style="180" customWidth="1"/>
    <col min="10755" max="10755" width="12.25" style="180" customWidth="1"/>
    <col min="10756" max="11006" width="9" style="180"/>
    <col min="11007" max="11007" width="42.75" style="180" customWidth="1"/>
    <col min="11008" max="11008" width="11.875" style="180" customWidth="1"/>
    <col min="11009" max="11009" width="11.25" style="180" customWidth="1"/>
    <col min="11010" max="11010" width="11.625" style="180" customWidth="1"/>
    <col min="11011" max="11011" width="12.25" style="180" customWidth="1"/>
    <col min="11012" max="11262" width="9" style="180"/>
    <col min="11263" max="11263" width="42.75" style="180" customWidth="1"/>
    <col min="11264" max="11264" width="11.875" style="180" customWidth="1"/>
    <col min="11265" max="11265" width="11.25" style="180" customWidth="1"/>
    <col min="11266" max="11266" width="11.625" style="180" customWidth="1"/>
    <col min="11267" max="11267" width="12.25" style="180" customWidth="1"/>
    <col min="11268" max="11518" width="9" style="180"/>
    <col min="11519" max="11519" width="42.75" style="180" customWidth="1"/>
    <col min="11520" max="11520" width="11.875" style="180" customWidth="1"/>
    <col min="11521" max="11521" width="11.25" style="180" customWidth="1"/>
    <col min="11522" max="11522" width="11.625" style="180" customWidth="1"/>
    <col min="11523" max="11523" width="12.25" style="180" customWidth="1"/>
    <col min="11524" max="11774" width="9" style="180"/>
    <col min="11775" max="11775" width="42.75" style="180" customWidth="1"/>
    <col min="11776" max="11776" width="11.875" style="180" customWidth="1"/>
    <col min="11777" max="11777" width="11.25" style="180" customWidth="1"/>
    <col min="11778" max="11778" width="11.625" style="180" customWidth="1"/>
    <col min="11779" max="11779" width="12.25" style="180" customWidth="1"/>
    <col min="11780" max="12030" width="9" style="180"/>
    <col min="12031" max="12031" width="42.75" style="180" customWidth="1"/>
    <col min="12032" max="12032" width="11.875" style="180" customWidth="1"/>
    <col min="12033" max="12033" width="11.25" style="180" customWidth="1"/>
    <col min="12034" max="12034" width="11.625" style="180" customWidth="1"/>
    <col min="12035" max="12035" width="12.25" style="180" customWidth="1"/>
    <col min="12036" max="12286" width="9" style="180"/>
    <col min="12287" max="12287" width="42.75" style="180" customWidth="1"/>
    <col min="12288" max="12288" width="11.875" style="180" customWidth="1"/>
    <col min="12289" max="12289" width="11.25" style="180" customWidth="1"/>
    <col min="12290" max="12290" width="11.625" style="180" customWidth="1"/>
    <col min="12291" max="12291" width="12.25" style="180" customWidth="1"/>
    <col min="12292" max="12542" width="9" style="180"/>
    <col min="12543" max="12543" width="42.75" style="180" customWidth="1"/>
    <col min="12544" max="12544" width="11.875" style="180" customWidth="1"/>
    <col min="12545" max="12545" width="11.25" style="180" customWidth="1"/>
    <col min="12546" max="12546" width="11.625" style="180" customWidth="1"/>
    <col min="12547" max="12547" width="12.25" style="180" customWidth="1"/>
    <col min="12548" max="12798" width="9" style="180"/>
    <col min="12799" max="12799" width="42.75" style="180" customWidth="1"/>
    <col min="12800" max="12800" width="11.875" style="180" customWidth="1"/>
    <col min="12801" max="12801" width="11.25" style="180" customWidth="1"/>
    <col min="12802" max="12802" width="11.625" style="180" customWidth="1"/>
    <col min="12803" max="12803" width="12.25" style="180" customWidth="1"/>
    <col min="12804" max="13054" width="9" style="180"/>
    <col min="13055" max="13055" width="42.75" style="180" customWidth="1"/>
    <col min="13056" max="13056" width="11.875" style="180" customWidth="1"/>
    <col min="13057" max="13057" width="11.25" style="180" customWidth="1"/>
    <col min="13058" max="13058" width="11.625" style="180" customWidth="1"/>
    <col min="13059" max="13059" width="12.25" style="180" customWidth="1"/>
    <col min="13060" max="13310" width="9" style="180"/>
    <col min="13311" max="13311" width="42.75" style="180" customWidth="1"/>
    <col min="13312" max="13312" width="11.875" style="180" customWidth="1"/>
    <col min="13313" max="13313" width="11.25" style="180" customWidth="1"/>
    <col min="13314" max="13314" width="11.625" style="180" customWidth="1"/>
    <col min="13315" max="13315" width="12.25" style="180" customWidth="1"/>
    <col min="13316" max="13566" width="9" style="180"/>
    <col min="13567" max="13567" width="42.75" style="180" customWidth="1"/>
    <col min="13568" max="13568" width="11.875" style="180" customWidth="1"/>
    <col min="13569" max="13569" width="11.25" style="180" customWidth="1"/>
    <col min="13570" max="13570" width="11.625" style="180" customWidth="1"/>
    <col min="13571" max="13571" width="12.25" style="180" customWidth="1"/>
    <col min="13572" max="13822" width="9" style="180"/>
    <col min="13823" max="13823" width="42.75" style="180" customWidth="1"/>
    <col min="13824" max="13824" width="11.875" style="180" customWidth="1"/>
    <col min="13825" max="13825" width="11.25" style="180" customWidth="1"/>
    <col min="13826" max="13826" width="11.625" style="180" customWidth="1"/>
    <col min="13827" max="13827" width="12.25" style="180" customWidth="1"/>
    <col min="13828" max="14078" width="9" style="180"/>
    <col min="14079" max="14079" width="42.75" style="180" customWidth="1"/>
    <col min="14080" max="14080" width="11.875" style="180" customWidth="1"/>
    <col min="14081" max="14081" width="11.25" style="180" customWidth="1"/>
    <col min="14082" max="14082" width="11.625" style="180" customWidth="1"/>
    <col min="14083" max="14083" width="12.25" style="180" customWidth="1"/>
    <col min="14084" max="14334" width="9" style="180"/>
    <col min="14335" max="14335" width="42.75" style="180" customWidth="1"/>
    <col min="14336" max="14336" width="11.875" style="180" customWidth="1"/>
    <col min="14337" max="14337" width="11.25" style="180" customWidth="1"/>
    <col min="14338" max="14338" width="11.625" style="180" customWidth="1"/>
    <col min="14339" max="14339" width="12.25" style="180" customWidth="1"/>
    <col min="14340" max="14590" width="9" style="180"/>
    <col min="14591" max="14591" width="42.75" style="180" customWidth="1"/>
    <col min="14592" max="14592" width="11.875" style="180" customWidth="1"/>
    <col min="14593" max="14593" width="11.25" style="180" customWidth="1"/>
    <col min="14594" max="14594" width="11.625" style="180" customWidth="1"/>
    <col min="14595" max="14595" width="12.25" style="180" customWidth="1"/>
    <col min="14596" max="14846" width="9" style="180"/>
    <col min="14847" max="14847" width="42.75" style="180" customWidth="1"/>
    <col min="14848" max="14848" width="11.875" style="180" customWidth="1"/>
    <col min="14849" max="14849" width="11.25" style="180" customWidth="1"/>
    <col min="14850" max="14850" width="11.625" style="180" customWidth="1"/>
    <col min="14851" max="14851" width="12.25" style="180" customWidth="1"/>
    <col min="14852" max="15102" width="9" style="180"/>
    <col min="15103" max="15103" width="42.75" style="180" customWidth="1"/>
    <col min="15104" max="15104" width="11.875" style="180" customWidth="1"/>
    <col min="15105" max="15105" width="11.25" style="180" customWidth="1"/>
    <col min="15106" max="15106" width="11.625" style="180" customWidth="1"/>
    <col min="15107" max="15107" width="12.25" style="180" customWidth="1"/>
    <col min="15108" max="15358" width="9" style="180"/>
    <col min="15359" max="15359" width="42.75" style="180" customWidth="1"/>
    <col min="15360" max="15360" width="11.875" style="180" customWidth="1"/>
    <col min="15361" max="15361" width="11.25" style="180" customWidth="1"/>
    <col min="15362" max="15362" width="11.625" style="180" customWidth="1"/>
    <col min="15363" max="15363" width="12.25" style="180" customWidth="1"/>
    <col min="15364" max="15614" width="9" style="180"/>
    <col min="15615" max="15615" width="42.75" style="180" customWidth="1"/>
    <col min="15616" max="15616" width="11.875" style="180" customWidth="1"/>
    <col min="15617" max="15617" width="11.25" style="180" customWidth="1"/>
    <col min="15618" max="15618" width="11.625" style="180" customWidth="1"/>
    <col min="15619" max="15619" width="12.25" style="180" customWidth="1"/>
    <col min="15620" max="15870" width="9" style="180"/>
    <col min="15871" max="15871" width="42.75" style="180" customWidth="1"/>
    <col min="15872" max="15872" width="11.875" style="180" customWidth="1"/>
    <col min="15873" max="15873" width="11.25" style="180" customWidth="1"/>
    <col min="15874" max="15874" width="11.625" style="180" customWidth="1"/>
    <col min="15875" max="15875" width="12.25" style="180" customWidth="1"/>
    <col min="15876" max="16126" width="9" style="180"/>
    <col min="16127" max="16127" width="42.75" style="180" customWidth="1"/>
    <col min="16128" max="16128" width="11.875" style="180" customWidth="1"/>
    <col min="16129" max="16129" width="11.25" style="180" customWidth="1"/>
    <col min="16130" max="16130" width="11.625" style="180" customWidth="1"/>
    <col min="16131" max="16131" width="12.25" style="180" customWidth="1"/>
    <col min="16132" max="16384" width="9" style="180"/>
  </cols>
  <sheetData>
    <row r="1" s="175" customFormat="1" ht="32.25" customHeight="1" spans="1:5">
      <c r="A1" s="181" t="s">
        <v>1493</v>
      </c>
      <c r="B1" s="181"/>
      <c r="C1" s="181"/>
      <c r="D1" s="181"/>
      <c r="E1" s="181"/>
    </row>
    <row r="2" ht="18.75" customHeight="1" spans="1:5">
      <c r="A2" s="182" t="s">
        <v>1485</v>
      </c>
      <c r="E2" s="183" t="s">
        <v>54</v>
      </c>
    </row>
    <row r="3" s="176" customFormat="1" ht="45" customHeight="1" spans="1:5">
      <c r="A3" s="184" t="s">
        <v>55</v>
      </c>
      <c r="B3" s="185" t="s">
        <v>56</v>
      </c>
      <c r="C3" s="185" t="s">
        <v>57</v>
      </c>
      <c r="D3" s="160" t="s">
        <v>58</v>
      </c>
      <c r="E3" s="160" t="s">
        <v>59</v>
      </c>
    </row>
    <row r="4" ht="20.1" customHeight="1" spans="1:5">
      <c r="A4" s="186" t="s">
        <v>1494</v>
      </c>
      <c r="B4" s="187"/>
      <c r="C4" s="187"/>
      <c r="D4" s="188"/>
      <c r="E4" s="188"/>
    </row>
    <row r="5" ht="20.1" customHeight="1" spans="1:5">
      <c r="A5" s="186" t="s">
        <v>1495</v>
      </c>
      <c r="B5" s="187"/>
      <c r="C5" s="187"/>
      <c r="D5" s="188"/>
      <c r="E5" s="188"/>
    </row>
    <row r="6" ht="20.1" customHeight="1" spans="1:5">
      <c r="A6" s="186" t="s">
        <v>1496</v>
      </c>
      <c r="B6" s="187"/>
      <c r="C6" s="187"/>
      <c r="D6" s="188"/>
      <c r="E6" s="188"/>
    </row>
    <row r="7" ht="20.1" customHeight="1" spans="1:5">
      <c r="A7" s="186" t="s">
        <v>1497</v>
      </c>
      <c r="B7" s="187"/>
      <c r="C7" s="187"/>
      <c r="D7" s="188"/>
      <c r="E7" s="188"/>
    </row>
    <row r="8" ht="20.1" customHeight="1" spans="1:5">
      <c r="A8" s="186" t="s">
        <v>1498</v>
      </c>
      <c r="B8" s="187"/>
      <c r="C8" s="187"/>
      <c r="D8" s="188"/>
      <c r="E8" s="188"/>
    </row>
    <row r="9" s="177" customFormat="1" ht="20.1" customHeight="1" spans="1:5">
      <c r="A9" s="189" t="s">
        <v>122</v>
      </c>
      <c r="B9" s="190"/>
      <c r="C9" s="190"/>
      <c r="D9" s="191"/>
      <c r="E9" s="191"/>
    </row>
    <row r="10" s="177" customFormat="1" ht="20.1" customHeight="1" spans="1:5">
      <c r="A10" s="186" t="s">
        <v>1499</v>
      </c>
      <c r="B10" s="190"/>
      <c r="C10" s="190"/>
      <c r="D10" s="191"/>
      <c r="E10" s="191"/>
    </row>
    <row r="11" s="178" customFormat="1" ht="20.1" customHeight="1" spans="1:5">
      <c r="A11" s="186" t="s">
        <v>1500</v>
      </c>
      <c r="B11" s="190"/>
      <c r="C11" s="190"/>
      <c r="D11" s="191"/>
      <c r="E11" s="191"/>
    </row>
    <row r="12" s="179" customFormat="1" ht="20.1" customHeight="1" spans="1:31">
      <c r="A12" s="189" t="s">
        <v>133</v>
      </c>
      <c r="B12" s="190"/>
      <c r="C12" s="190"/>
      <c r="D12" s="191"/>
      <c r="E12" s="191"/>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row>
    <row r="13" ht="23.25" customHeight="1" spans="1:1">
      <c r="A13" s="193"/>
    </row>
  </sheetData>
  <mergeCells count="1">
    <mergeCell ref="A1:E1"/>
  </mergeCells>
  <pageMargins left="0.707638888888889" right="0.707638888888889" top="0.747916666666667" bottom="0.747916666666667" header="0.313888888888889" footer="0.313888888888889"/>
  <pageSetup paperSize="9" firstPageNumber="46" orientation="portrait" useFirstPageNumber="1"/>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Zeros="0" workbookViewId="0">
      <selection activeCell="J22" sqref="J22"/>
    </sheetView>
  </sheetViews>
  <sheetFormatPr defaultColWidth="9" defaultRowHeight="14.25"/>
  <cols>
    <col min="1" max="1" width="36.25" style="150" customWidth="1"/>
    <col min="2" max="2" width="11.625" style="150" customWidth="1"/>
    <col min="3" max="3" width="12.125" style="150" customWidth="1"/>
    <col min="4" max="4" width="11.625" style="150" customWidth="1"/>
    <col min="5" max="5" width="11.375" style="150" customWidth="1"/>
    <col min="6" max="6" width="45" style="150" customWidth="1"/>
    <col min="7" max="9" width="9" style="150"/>
    <col min="10" max="10" width="45" style="150" customWidth="1"/>
    <col min="11" max="16384" width="9" style="150"/>
  </cols>
  <sheetData>
    <row r="1" ht="20.25" spans="1:5">
      <c r="A1" s="151" t="s">
        <v>1501</v>
      </c>
      <c r="B1" s="151"/>
      <c r="C1" s="151"/>
      <c r="D1" s="151"/>
      <c r="E1" s="151"/>
    </row>
    <row r="2" ht="18" customHeight="1" spans="1:5">
      <c r="A2" s="152"/>
      <c r="B2" s="153"/>
      <c r="C2" s="153"/>
      <c r="D2" s="154"/>
      <c r="E2" s="155" t="s">
        <v>54</v>
      </c>
    </row>
    <row r="3" ht="42.75" customHeight="1" spans="1:5">
      <c r="A3" s="156" t="s">
        <v>1502</v>
      </c>
      <c r="B3" s="157" t="s">
        <v>56</v>
      </c>
      <c r="C3" s="158" t="s">
        <v>57</v>
      </c>
      <c r="D3" s="159" t="s">
        <v>58</v>
      </c>
      <c r="E3" s="160" t="s">
        <v>59</v>
      </c>
    </row>
    <row r="4" s="148" customFormat="1" ht="20.1" customHeight="1" spans="1:5">
      <c r="A4" s="161" t="s">
        <v>1503</v>
      </c>
      <c r="B4" s="162"/>
      <c r="C4" s="162"/>
      <c r="D4" s="163"/>
      <c r="E4" s="164"/>
    </row>
    <row r="5" s="149" customFormat="1" ht="20.1" customHeight="1" spans="1:5">
      <c r="A5" s="165" t="s">
        <v>1504</v>
      </c>
      <c r="B5" s="166"/>
      <c r="C5" s="166"/>
      <c r="D5" s="167"/>
      <c r="E5" s="168"/>
    </row>
    <row r="6" ht="20.1" customHeight="1" spans="1:5">
      <c r="A6" s="128" t="s">
        <v>1505</v>
      </c>
      <c r="B6" s="169"/>
      <c r="C6" s="169"/>
      <c r="D6" s="170"/>
      <c r="E6" s="171"/>
    </row>
    <row r="7" ht="20.1" customHeight="1" spans="1:5">
      <c r="A7" s="128" t="s">
        <v>1506</v>
      </c>
      <c r="B7" s="169"/>
      <c r="C7" s="169"/>
      <c r="D7" s="170"/>
      <c r="E7" s="171"/>
    </row>
    <row r="8" ht="20.1" customHeight="1" spans="1:5">
      <c r="A8" s="128" t="s">
        <v>1507</v>
      </c>
      <c r="B8" s="169"/>
      <c r="C8" s="169"/>
      <c r="D8" s="170"/>
      <c r="E8" s="171"/>
    </row>
    <row r="9" ht="20.1" customHeight="1" spans="1:5">
      <c r="A9" s="128" t="s">
        <v>1508</v>
      </c>
      <c r="B9" s="169"/>
      <c r="C9" s="169"/>
      <c r="D9" s="170"/>
      <c r="E9" s="171"/>
    </row>
    <row r="10" ht="20.1" customHeight="1" spans="1:5">
      <c r="A10" s="128" t="s">
        <v>1509</v>
      </c>
      <c r="B10" s="169"/>
      <c r="C10" s="169"/>
      <c r="D10" s="170"/>
      <c r="E10" s="171"/>
    </row>
    <row r="11" ht="20.1" customHeight="1" spans="1:5">
      <c r="A11" s="128" t="s">
        <v>1510</v>
      </c>
      <c r="B11" s="169"/>
      <c r="C11" s="169"/>
      <c r="D11" s="170"/>
      <c r="E11" s="171"/>
    </row>
    <row r="12" ht="20.1" customHeight="1" spans="1:5">
      <c r="A12" s="128" t="s">
        <v>1511</v>
      </c>
      <c r="B12" s="169"/>
      <c r="C12" s="169"/>
      <c r="D12" s="170"/>
      <c r="E12" s="171"/>
    </row>
    <row r="13" ht="20.1" customHeight="1" spans="1:5">
      <c r="A13" s="128" t="s">
        <v>1512</v>
      </c>
      <c r="B13" s="169"/>
      <c r="C13" s="169"/>
      <c r="D13" s="170"/>
      <c r="E13" s="171"/>
    </row>
    <row r="14" ht="20.1" customHeight="1" spans="1:5">
      <c r="A14" s="128" t="s">
        <v>1513</v>
      </c>
      <c r="B14" s="169"/>
      <c r="C14" s="169"/>
      <c r="D14" s="170"/>
      <c r="E14" s="171"/>
    </row>
    <row r="15" ht="20.1" customHeight="1" spans="1:6">
      <c r="A15" s="128" t="s">
        <v>1514</v>
      </c>
      <c r="B15" s="169"/>
      <c r="C15" s="169"/>
      <c r="D15" s="170"/>
      <c r="E15" s="171"/>
      <c r="F15" s="111"/>
    </row>
    <row r="16" ht="20.1" customHeight="1" spans="1:5">
      <c r="A16" s="128" t="s">
        <v>1515</v>
      </c>
      <c r="B16" s="169"/>
      <c r="C16" s="169"/>
      <c r="D16" s="170"/>
      <c r="E16" s="171"/>
    </row>
    <row r="17" s="148" customFormat="1" ht="20.1" customHeight="1" spans="1:5">
      <c r="A17" s="161" t="s">
        <v>1516</v>
      </c>
      <c r="B17" s="162"/>
      <c r="C17" s="162"/>
      <c r="D17" s="163"/>
      <c r="E17" s="164"/>
    </row>
    <row r="18" s="149" customFormat="1" ht="20.1" customHeight="1" spans="1:5">
      <c r="A18" s="165" t="s">
        <v>1517</v>
      </c>
      <c r="B18" s="166"/>
      <c r="C18" s="166"/>
      <c r="D18" s="167"/>
      <c r="E18" s="168"/>
    </row>
    <row r="19" ht="20.1" customHeight="1" spans="1:5">
      <c r="A19" s="128" t="s">
        <v>1518</v>
      </c>
      <c r="B19" s="169"/>
      <c r="C19" s="169"/>
      <c r="D19" s="170"/>
      <c r="E19" s="171"/>
    </row>
    <row r="20" ht="20.1" customHeight="1" spans="1:5">
      <c r="A20" s="128" t="s">
        <v>1519</v>
      </c>
      <c r="B20" s="169"/>
      <c r="C20" s="169"/>
      <c r="D20" s="170"/>
      <c r="E20" s="171"/>
    </row>
    <row r="21" ht="20.1" customHeight="1" spans="1:5">
      <c r="A21" s="128" t="s">
        <v>1520</v>
      </c>
      <c r="B21" s="169"/>
      <c r="C21" s="169"/>
      <c r="D21" s="170"/>
      <c r="E21" s="171"/>
    </row>
    <row r="22" s="149" customFormat="1" ht="20.1" customHeight="1" spans="1:5">
      <c r="A22" s="165" t="s">
        <v>1521</v>
      </c>
      <c r="B22" s="166"/>
      <c r="C22" s="166"/>
      <c r="D22" s="167"/>
      <c r="E22" s="168"/>
    </row>
    <row r="23" ht="20.1" customHeight="1" spans="1:5">
      <c r="A23" s="128" t="s">
        <v>1522</v>
      </c>
      <c r="B23" s="169"/>
      <c r="C23" s="169"/>
      <c r="D23" s="170"/>
      <c r="E23" s="171"/>
    </row>
    <row r="24" s="148" customFormat="1" ht="20.1" customHeight="1" spans="1:9">
      <c r="A24" s="144" t="s">
        <v>1417</v>
      </c>
      <c r="B24" s="162"/>
      <c r="C24" s="162"/>
      <c r="D24" s="163"/>
      <c r="E24" s="164"/>
      <c r="H24" s="172"/>
      <c r="I24" s="172"/>
    </row>
    <row r="25" ht="20.1" customHeight="1" spans="1:5">
      <c r="A25" s="173" t="s">
        <v>1491</v>
      </c>
      <c r="B25" s="169"/>
      <c r="C25" s="169"/>
      <c r="D25" s="170"/>
      <c r="E25" s="171"/>
    </row>
    <row r="26" ht="20.1" customHeight="1" spans="1:5">
      <c r="A26" s="174" t="s">
        <v>1523</v>
      </c>
      <c r="B26" s="169"/>
      <c r="C26" s="169"/>
      <c r="D26" s="170"/>
      <c r="E26" s="171"/>
    </row>
    <row r="27" s="148" customFormat="1" ht="20.1" customHeight="1" spans="1:5">
      <c r="A27" s="144" t="s">
        <v>96</v>
      </c>
      <c r="B27" s="162"/>
      <c r="C27" s="162"/>
      <c r="D27" s="163"/>
      <c r="E27" s="164"/>
    </row>
    <row r="28" ht="28.5" customHeight="1" spans="1:5">
      <c r="A28" s="113" t="s">
        <v>1524</v>
      </c>
      <c r="B28" s="113"/>
      <c r="C28" s="113"/>
      <c r="D28" s="113"/>
      <c r="E28" s="113"/>
    </row>
  </sheetData>
  <mergeCells count="2">
    <mergeCell ref="A1:E1"/>
    <mergeCell ref="A28:E28"/>
  </mergeCells>
  <pageMargins left="0.707638888888889" right="0.707638888888889" top="0.747916666666667" bottom="0.747916666666667" header="0.313888888888889" footer="0.313888888888889"/>
  <pageSetup paperSize="9" scale="98" firstPageNumber="47" fitToHeight="0" orientation="portrait" useFirstPageNumber="1"/>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Zeros="0" zoomScale="105" zoomScaleNormal="105" workbookViewId="0">
      <selection activeCell="K6" sqref="K6"/>
    </sheetView>
  </sheetViews>
  <sheetFormatPr defaultColWidth="9" defaultRowHeight="14.25"/>
  <cols>
    <col min="1" max="1" width="18.75" style="111" customWidth="1"/>
    <col min="2" max="2" width="37.5" style="111" customWidth="1"/>
    <col min="3" max="4" width="11.375" style="111" customWidth="1"/>
    <col min="5" max="5" width="11.25" style="111" customWidth="1"/>
    <col min="6" max="6" width="13.25" style="111" customWidth="1"/>
    <col min="7" max="7" width="16.125" style="111" customWidth="1"/>
    <col min="8" max="8" width="6.5" style="111" customWidth="1"/>
    <col min="9" max="16384" width="9" style="111"/>
  </cols>
  <sheetData>
    <row r="1" ht="28.9" customHeight="1" spans="1:7">
      <c r="A1" s="112" t="s">
        <v>1525</v>
      </c>
      <c r="B1" s="112"/>
      <c r="C1" s="112"/>
      <c r="D1" s="112"/>
      <c r="E1" s="112"/>
      <c r="F1" s="112"/>
      <c r="G1" s="112"/>
    </row>
    <row r="2" spans="1:11">
      <c r="A2" s="113" t="s">
        <v>1524</v>
      </c>
      <c r="B2" s="113"/>
      <c r="C2" s="113"/>
      <c r="D2" s="113"/>
      <c r="E2" s="113"/>
      <c r="G2" s="114" t="s">
        <v>54</v>
      </c>
      <c r="H2" s="115"/>
      <c r="K2" s="114"/>
    </row>
    <row r="3" ht="28.9" customHeight="1" spans="1:7">
      <c r="A3" s="116" t="s">
        <v>1502</v>
      </c>
      <c r="B3" s="116" t="s">
        <v>1526</v>
      </c>
      <c r="C3" s="116" t="s">
        <v>56</v>
      </c>
      <c r="D3" s="117" t="s">
        <v>57</v>
      </c>
      <c r="E3" s="117" t="s">
        <v>1527</v>
      </c>
      <c r="F3" s="117" t="s">
        <v>1528</v>
      </c>
      <c r="G3" s="116" t="s">
        <v>1529</v>
      </c>
    </row>
    <row r="4" s="109" customFormat="1" ht="20.1" customHeight="1" spans="1:7">
      <c r="A4" s="118" t="s">
        <v>1503</v>
      </c>
      <c r="B4" s="119"/>
      <c r="C4" s="120"/>
      <c r="D4" s="120"/>
      <c r="E4" s="121"/>
      <c r="F4" s="121"/>
      <c r="G4" s="122"/>
    </row>
    <row r="5" s="110" customFormat="1" ht="20.1" customHeight="1" spans="1:7">
      <c r="A5" s="123" t="s">
        <v>1530</v>
      </c>
      <c r="B5" s="124"/>
      <c r="C5" s="125"/>
      <c r="D5" s="125"/>
      <c r="E5" s="126"/>
      <c r="F5" s="126"/>
      <c r="G5" s="127"/>
    </row>
    <row r="6" ht="42.75" spans="1:7">
      <c r="A6" s="128" t="s">
        <v>1505</v>
      </c>
      <c r="B6" s="129" t="s">
        <v>1531</v>
      </c>
      <c r="C6" s="130"/>
      <c r="D6" s="130"/>
      <c r="E6" s="131"/>
      <c r="F6" s="131"/>
      <c r="G6" s="132"/>
    </row>
    <row r="7" ht="28.5" spans="1:7">
      <c r="A7" s="128" t="s">
        <v>1506</v>
      </c>
      <c r="B7" s="129" t="s">
        <v>1532</v>
      </c>
      <c r="C7" s="130"/>
      <c r="D7" s="130"/>
      <c r="E7" s="131"/>
      <c r="F7" s="131"/>
      <c r="G7" s="132"/>
    </row>
    <row r="8" ht="21.75" customHeight="1" spans="1:7">
      <c r="A8" s="128" t="s">
        <v>1533</v>
      </c>
      <c r="B8" s="133" t="s">
        <v>1534</v>
      </c>
      <c r="C8" s="130"/>
      <c r="D8" s="130"/>
      <c r="E8" s="131"/>
      <c r="F8" s="131"/>
      <c r="G8" s="132"/>
    </row>
    <row r="9" ht="28.5" spans="1:7">
      <c r="A9" s="128" t="s">
        <v>1535</v>
      </c>
      <c r="B9" s="133" t="s">
        <v>1536</v>
      </c>
      <c r="C9" s="130"/>
      <c r="D9" s="130"/>
      <c r="E9" s="131"/>
      <c r="F9" s="131"/>
      <c r="G9" s="132"/>
    </row>
    <row r="10" ht="28.5" spans="1:7">
      <c r="A10" s="128" t="s">
        <v>1537</v>
      </c>
      <c r="B10" s="133" t="s">
        <v>1538</v>
      </c>
      <c r="C10" s="134"/>
      <c r="D10" s="134"/>
      <c r="E10" s="131"/>
      <c r="F10" s="131"/>
      <c r="G10" s="15"/>
    </row>
    <row r="11" ht="23.25" customHeight="1" spans="1:7">
      <c r="A11" s="128" t="s">
        <v>1539</v>
      </c>
      <c r="B11" s="133" t="s">
        <v>1540</v>
      </c>
      <c r="C11" s="134"/>
      <c r="D11" s="134"/>
      <c r="E11" s="131"/>
      <c r="F11" s="131"/>
      <c r="G11" s="15"/>
    </row>
    <row r="12" s="110" customFormat="1" ht="22.5" customHeight="1" spans="1:7">
      <c r="A12" s="123" t="s">
        <v>1541</v>
      </c>
      <c r="B12" s="124"/>
      <c r="C12" s="135"/>
      <c r="D12" s="135"/>
      <c r="E12" s="126"/>
      <c r="F12" s="126"/>
      <c r="G12" s="136"/>
    </row>
    <row r="13" ht="23.25" customHeight="1" spans="1:7">
      <c r="A13" s="128" t="s">
        <v>1542</v>
      </c>
      <c r="B13" s="137" t="s">
        <v>1543</v>
      </c>
      <c r="C13" s="134"/>
      <c r="D13" s="134"/>
      <c r="E13" s="131"/>
      <c r="F13" s="131"/>
      <c r="G13" s="15"/>
    </row>
    <row r="14" s="110" customFormat="1" spans="1:7">
      <c r="A14" s="123" t="s">
        <v>1544</v>
      </c>
      <c r="B14" s="124"/>
      <c r="C14" s="135"/>
      <c r="D14" s="135"/>
      <c r="E14" s="126"/>
      <c r="F14" s="126"/>
      <c r="G14" s="136"/>
    </row>
    <row r="15" ht="23.25" customHeight="1" spans="1:7">
      <c r="A15" s="128" t="s">
        <v>1545</v>
      </c>
      <c r="B15" s="129" t="s">
        <v>1546</v>
      </c>
      <c r="C15" s="134"/>
      <c r="D15" s="134"/>
      <c r="E15" s="131"/>
      <c r="F15" s="131"/>
      <c r="G15" s="15"/>
    </row>
    <row r="16" ht="23.25" customHeight="1" spans="1:7">
      <c r="A16" s="128" t="s">
        <v>1547</v>
      </c>
      <c r="B16" s="133" t="s">
        <v>1548</v>
      </c>
      <c r="C16" s="134"/>
      <c r="D16" s="134"/>
      <c r="E16" s="131"/>
      <c r="F16" s="131"/>
      <c r="G16" s="15"/>
    </row>
    <row r="17" ht="23.25" customHeight="1" spans="1:7">
      <c r="A17" s="128" t="s">
        <v>1549</v>
      </c>
      <c r="B17" s="133" t="s">
        <v>1550</v>
      </c>
      <c r="C17" s="134"/>
      <c r="D17" s="134"/>
      <c r="E17" s="131"/>
      <c r="F17" s="131"/>
      <c r="G17" s="15"/>
    </row>
    <row r="18" ht="23.25" customHeight="1" spans="1:7">
      <c r="A18" s="128" t="s">
        <v>1551</v>
      </c>
      <c r="B18" s="133" t="s">
        <v>1552</v>
      </c>
      <c r="C18" s="130"/>
      <c r="D18" s="130"/>
      <c r="E18" s="131"/>
      <c r="F18" s="131"/>
      <c r="G18" s="132"/>
    </row>
    <row r="19" ht="23.25" customHeight="1" spans="1:7">
      <c r="A19" s="128" t="s">
        <v>1553</v>
      </c>
      <c r="B19" s="133" t="s">
        <v>1554</v>
      </c>
      <c r="C19" s="130"/>
      <c r="D19" s="130"/>
      <c r="E19" s="131"/>
      <c r="F19" s="131"/>
      <c r="G19" s="138"/>
    </row>
    <row r="20" ht="23.25" customHeight="1" spans="1:7">
      <c r="A20" s="128" t="s">
        <v>1555</v>
      </c>
      <c r="B20" s="133" t="s">
        <v>1556</v>
      </c>
      <c r="C20" s="134"/>
      <c r="D20" s="134"/>
      <c r="E20" s="131"/>
      <c r="F20" s="131"/>
      <c r="G20" s="15"/>
    </row>
    <row r="21" s="109" customFormat="1" ht="23.25" customHeight="1" spans="1:7">
      <c r="A21" s="118" t="s">
        <v>1516</v>
      </c>
      <c r="B21" s="119"/>
      <c r="C21" s="139"/>
      <c r="D21" s="139"/>
      <c r="E21" s="121"/>
      <c r="F21" s="121"/>
      <c r="G21" s="138"/>
    </row>
    <row r="22" s="110" customFormat="1" ht="23.25" customHeight="1" spans="1:7">
      <c r="A22" s="123" t="s">
        <v>1557</v>
      </c>
      <c r="B22" s="124"/>
      <c r="C22" s="135"/>
      <c r="D22" s="135"/>
      <c r="E22" s="126"/>
      <c r="F22" s="126"/>
      <c r="G22" s="140"/>
    </row>
    <row r="23" ht="23.25" customHeight="1" spans="1:7">
      <c r="A23" s="128" t="s">
        <v>1522</v>
      </c>
      <c r="B23" s="141" t="s">
        <v>1558</v>
      </c>
      <c r="C23" s="134"/>
      <c r="D23" s="134"/>
      <c r="E23" s="131"/>
      <c r="F23" s="131"/>
      <c r="G23" s="138"/>
    </row>
    <row r="24" s="110" customFormat="1" ht="23.25" customHeight="1" spans="1:7">
      <c r="A24" s="142" t="s">
        <v>1559</v>
      </c>
      <c r="B24" s="143"/>
      <c r="C24" s="135"/>
      <c r="D24" s="135"/>
      <c r="E24" s="126"/>
      <c r="F24" s="126"/>
      <c r="G24" s="140"/>
    </row>
    <row r="25" ht="23.25" customHeight="1" spans="1:9">
      <c r="A25" s="128" t="s">
        <v>1560</v>
      </c>
      <c r="B25" s="141" t="s">
        <v>1561</v>
      </c>
      <c r="C25" s="134"/>
      <c r="D25" s="134"/>
      <c r="E25" s="131"/>
      <c r="F25" s="131"/>
      <c r="G25" s="138"/>
      <c r="H25" s="109"/>
      <c r="I25" s="109"/>
    </row>
    <row r="26" ht="23.25" customHeight="1" spans="1:7">
      <c r="A26" s="144" t="s">
        <v>1434</v>
      </c>
      <c r="B26" s="144"/>
      <c r="C26" s="139"/>
      <c r="D26" s="139"/>
      <c r="E26" s="121"/>
      <c r="F26" s="121"/>
      <c r="G26" s="138"/>
    </row>
    <row r="27" ht="23.25" customHeight="1" spans="1:9">
      <c r="A27" s="145" t="s">
        <v>1499</v>
      </c>
      <c r="B27" s="145"/>
      <c r="C27" s="134"/>
      <c r="D27" s="134"/>
      <c r="E27" s="131"/>
      <c r="F27" s="131"/>
      <c r="G27" s="15"/>
      <c r="H27" s="109"/>
      <c r="I27" s="109"/>
    </row>
    <row r="28" s="109" customFormat="1" ht="23.25" customHeight="1" spans="1:9">
      <c r="A28" s="146" t="s">
        <v>1500</v>
      </c>
      <c r="B28" s="147"/>
      <c r="C28" s="134"/>
      <c r="D28" s="134"/>
      <c r="E28" s="131"/>
      <c r="F28" s="131"/>
      <c r="G28" s="15"/>
      <c r="H28" s="111"/>
      <c r="I28" s="111"/>
    </row>
    <row r="29" ht="23.25" customHeight="1" spans="1:7">
      <c r="A29" s="144" t="s">
        <v>1562</v>
      </c>
      <c r="B29" s="144"/>
      <c r="C29" s="139"/>
      <c r="D29" s="139"/>
      <c r="E29" s="121"/>
      <c r="F29" s="121"/>
      <c r="G29" s="138"/>
    </row>
    <row r="30" spans="1:5">
      <c r="A30" s="113" t="s">
        <v>1524</v>
      </c>
      <c r="B30" s="113"/>
      <c r="C30" s="113"/>
      <c r="D30" s="113"/>
      <c r="E30" s="113"/>
    </row>
  </sheetData>
  <mergeCells count="14">
    <mergeCell ref="A1:G1"/>
    <mergeCell ref="A2:E2"/>
    <mergeCell ref="A4:B4"/>
    <mergeCell ref="A5:B5"/>
    <mergeCell ref="A12:B12"/>
    <mergeCell ref="A14:B14"/>
    <mergeCell ref="A21:B21"/>
    <mergeCell ref="A22:B22"/>
    <mergeCell ref="A24:B24"/>
    <mergeCell ref="A26:B26"/>
    <mergeCell ref="A27:B27"/>
    <mergeCell ref="A28:B28"/>
    <mergeCell ref="A29:B29"/>
    <mergeCell ref="A30:E30"/>
  </mergeCells>
  <printOptions horizontalCentered="1"/>
  <pageMargins left="0.393055555555556" right="0.432638888888889" top="0.747916666666667" bottom="0.590277777777778" header="0.313888888888889" footer="0.275"/>
  <pageSetup paperSize="9" firstPageNumber="48" fitToHeight="0" orientation="landscape" useFirstPageNumber="1"/>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Zeros="0" workbookViewId="0">
      <selection activeCell="K8" sqref="K8"/>
    </sheetView>
  </sheetViews>
  <sheetFormatPr defaultColWidth="9" defaultRowHeight="14.25" outlineLevelCol="4"/>
  <cols>
    <col min="1" max="1" width="38.375" style="82" customWidth="1"/>
    <col min="2" max="4" width="12.625" style="82" customWidth="1"/>
    <col min="5" max="5" width="14.625" style="82" customWidth="1"/>
    <col min="6" max="16384" width="9" style="82"/>
  </cols>
  <sheetData>
    <row r="1" ht="20.25" customHeight="1" spans="1:5">
      <c r="A1" s="19" t="s">
        <v>1563</v>
      </c>
      <c r="B1" s="19"/>
      <c r="C1" s="19"/>
      <c r="D1" s="19"/>
      <c r="E1" s="19"/>
    </row>
    <row r="2" ht="23.25" customHeight="1" spans="1:5">
      <c r="A2" s="100"/>
      <c r="B2" s="100"/>
      <c r="C2" s="64"/>
      <c r="D2" s="83"/>
      <c r="E2" s="83" t="s">
        <v>54</v>
      </c>
    </row>
    <row r="3" customHeight="1" spans="1:5">
      <c r="A3" s="23" t="s">
        <v>1332</v>
      </c>
      <c r="B3" s="23" t="s">
        <v>1227</v>
      </c>
      <c r="C3" s="101" t="s">
        <v>57</v>
      </c>
      <c r="D3" s="85" t="s">
        <v>58</v>
      </c>
      <c r="E3" s="86" t="s">
        <v>1564</v>
      </c>
    </row>
    <row r="4" ht="27.6" customHeight="1" spans="1:5">
      <c r="A4" s="27"/>
      <c r="B4" s="27"/>
      <c r="C4" s="101"/>
      <c r="D4" s="85"/>
      <c r="E4" s="86"/>
    </row>
    <row r="5" ht="19.9" customHeight="1" spans="1:5">
      <c r="A5" s="87" t="s">
        <v>1565</v>
      </c>
      <c r="B5" s="88"/>
      <c r="C5" s="88"/>
      <c r="D5" s="89"/>
      <c r="E5" s="102"/>
    </row>
    <row r="6" ht="19.9" customHeight="1" spans="1:5">
      <c r="A6" s="87" t="s">
        <v>1566</v>
      </c>
      <c r="B6" s="90"/>
      <c r="C6" s="90"/>
      <c r="D6" s="89"/>
      <c r="E6" s="102"/>
    </row>
    <row r="7" ht="19.9" customHeight="1" spans="1:5">
      <c r="A7" s="87" t="s">
        <v>1567</v>
      </c>
      <c r="B7" s="90"/>
      <c r="C7" s="90"/>
      <c r="D7" s="89"/>
      <c r="E7" s="102"/>
    </row>
    <row r="8" ht="19.9" customHeight="1" spans="1:5">
      <c r="A8" s="87" t="s">
        <v>1568</v>
      </c>
      <c r="B8" s="90"/>
      <c r="C8" s="90"/>
      <c r="D8" s="89"/>
      <c r="E8" s="102"/>
    </row>
    <row r="9" ht="19.9" customHeight="1" spans="1:5">
      <c r="A9" s="87" t="s">
        <v>1569</v>
      </c>
      <c r="B9" s="103"/>
      <c r="C9" s="103"/>
      <c r="D9" s="89"/>
      <c r="E9" s="102"/>
    </row>
    <row r="10" s="81" customFormat="1" ht="19.9" customHeight="1" spans="1:5">
      <c r="A10" s="104" t="s">
        <v>1570</v>
      </c>
      <c r="B10" s="105"/>
      <c r="C10" s="105"/>
      <c r="D10" s="93"/>
      <c r="E10" s="106"/>
    </row>
    <row r="11" s="81" customFormat="1" ht="19.9" customHeight="1" spans="1:5">
      <c r="A11" s="104" t="s">
        <v>1571</v>
      </c>
      <c r="B11" s="105"/>
      <c r="C11" s="105"/>
      <c r="D11" s="93"/>
      <c r="E11" s="106"/>
    </row>
    <row r="12" s="81" customFormat="1" ht="19.9" customHeight="1" spans="1:5">
      <c r="A12" s="104" t="s">
        <v>1572</v>
      </c>
      <c r="B12" s="105"/>
      <c r="C12" s="105"/>
      <c r="D12" s="93"/>
      <c r="E12" s="106"/>
    </row>
    <row r="13" ht="19.9" customHeight="1" spans="1:5">
      <c r="A13" s="87" t="s">
        <v>1573</v>
      </c>
      <c r="B13" s="90"/>
      <c r="C13" s="90"/>
      <c r="D13" s="89"/>
      <c r="E13" s="102"/>
    </row>
    <row r="14" ht="19.9" customHeight="1" spans="1:5">
      <c r="A14" s="87" t="s">
        <v>1574</v>
      </c>
      <c r="B14" s="90"/>
      <c r="C14" s="90"/>
      <c r="D14" s="89"/>
      <c r="E14" s="102"/>
    </row>
    <row r="15" ht="19.9" customHeight="1" spans="1:5">
      <c r="A15" s="87" t="s">
        <v>1575</v>
      </c>
      <c r="B15" s="90"/>
      <c r="C15" s="90"/>
      <c r="D15" s="89"/>
      <c r="E15" s="102"/>
    </row>
    <row r="16" s="99" customFormat="1" ht="19.9" customHeight="1" spans="1:5">
      <c r="A16" s="107" t="s">
        <v>1242</v>
      </c>
      <c r="B16" s="97"/>
      <c r="C16" s="97"/>
      <c r="D16" s="98"/>
      <c r="E16" s="108"/>
    </row>
  </sheetData>
  <mergeCells count="6">
    <mergeCell ref="A1:E1"/>
    <mergeCell ref="A3:A4"/>
    <mergeCell ref="B3:B4"/>
    <mergeCell ref="C3:C4"/>
    <mergeCell ref="D3:D4"/>
    <mergeCell ref="E3:E4"/>
  </mergeCells>
  <conditionalFormatting sqref="A5:A6">
    <cfRule type="expression" dxfId="0" priority="3" stopIfTrue="1">
      <formula>"len($A:$A)=3"</formula>
    </cfRule>
  </conditionalFormatting>
  <conditionalFormatting sqref="D5:D16">
    <cfRule type="cellIs" dxfId="1" priority="4" stopIfTrue="1" operator="lessThan">
      <formula>0</formula>
    </cfRule>
  </conditionalFormatting>
  <printOptions horizontalCentered="1"/>
  <pageMargins left="0.707638888888889" right="0.707638888888889" top="0.747916666666667" bottom="0.747916666666667" header="0.313888888888889" footer="0.313888888888889"/>
  <pageSetup paperSize="9" scale="90" firstPageNumber="49" fitToHeight="0" orientation="portrait" useFirstPageNumber="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showZeros="0" workbookViewId="0">
      <selection activeCell="J15" sqref="J15"/>
    </sheetView>
  </sheetViews>
  <sheetFormatPr defaultColWidth="9" defaultRowHeight="14.25" outlineLevelCol="4"/>
  <cols>
    <col min="1" max="1" width="39.125" style="82" customWidth="1"/>
    <col min="2" max="4" width="11.375" style="82" customWidth="1"/>
    <col min="5" max="5" width="13.5" style="82" customWidth="1"/>
    <col min="6" max="16384" width="9" style="82"/>
  </cols>
  <sheetData>
    <row r="1" ht="20.25" customHeight="1" spans="1:5">
      <c r="A1" s="19" t="s">
        <v>1576</v>
      </c>
      <c r="B1" s="19"/>
      <c r="C1" s="19"/>
      <c r="D1" s="19"/>
      <c r="E1" s="19"/>
    </row>
    <row r="2" ht="21" customHeight="1" spans="1:5">
      <c r="A2" s="63"/>
      <c r="B2" s="63"/>
      <c r="C2" s="64"/>
      <c r="D2" s="83"/>
      <c r="E2" s="84" t="s">
        <v>54</v>
      </c>
    </row>
    <row r="3" customHeight="1" spans="1:5">
      <c r="A3" s="23" t="s">
        <v>1577</v>
      </c>
      <c r="B3" s="23" t="s">
        <v>1227</v>
      </c>
      <c r="C3" s="85" t="s">
        <v>57</v>
      </c>
      <c r="D3" s="85" t="s">
        <v>58</v>
      </c>
      <c r="E3" s="86" t="s">
        <v>1564</v>
      </c>
    </row>
    <row r="4" ht="32.45" customHeight="1" spans="1:5">
      <c r="A4" s="27"/>
      <c r="B4" s="27"/>
      <c r="C4" s="85"/>
      <c r="D4" s="85"/>
      <c r="E4" s="86"/>
    </row>
    <row r="5" ht="27" customHeight="1" spans="1:5">
      <c r="A5" s="87" t="s">
        <v>1578</v>
      </c>
      <c r="B5" s="88"/>
      <c r="C5" s="88"/>
      <c r="D5" s="89"/>
      <c r="E5" s="90"/>
    </row>
    <row r="6" ht="27" customHeight="1" spans="1:5">
      <c r="A6" s="87" t="s">
        <v>1579</v>
      </c>
      <c r="B6" s="88"/>
      <c r="C6" s="88"/>
      <c r="D6" s="89"/>
      <c r="E6" s="90"/>
    </row>
    <row r="7" ht="27" customHeight="1" spans="1:5">
      <c r="A7" s="87" t="s">
        <v>1580</v>
      </c>
      <c r="B7" s="88"/>
      <c r="C7" s="88"/>
      <c r="D7" s="89"/>
      <c r="E7" s="90"/>
    </row>
    <row r="8" ht="27" customHeight="1" spans="1:5">
      <c r="A8" s="87" t="s">
        <v>1581</v>
      </c>
      <c r="B8" s="88"/>
      <c r="C8" s="88"/>
      <c r="D8" s="89"/>
      <c r="E8" s="90"/>
    </row>
    <row r="9" ht="27" customHeight="1" spans="1:5">
      <c r="A9" s="87" t="s">
        <v>1582</v>
      </c>
      <c r="B9" s="88"/>
      <c r="C9" s="88"/>
      <c r="D9" s="89"/>
      <c r="E9" s="90"/>
    </row>
    <row r="10" s="81" customFormat="1" ht="27" customHeight="1" spans="1:5">
      <c r="A10" s="91" t="s">
        <v>1583</v>
      </c>
      <c r="B10" s="92"/>
      <c r="C10" s="92"/>
      <c r="D10" s="93"/>
      <c r="E10" s="94"/>
    </row>
    <row r="11" s="81" customFormat="1" ht="27" customHeight="1" spans="1:5">
      <c r="A11" s="91" t="s">
        <v>1584</v>
      </c>
      <c r="B11" s="92"/>
      <c r="C11" s="92"/>
      <c r="D11" s="93"/>
      <c r="E11" s="94"/>
    </row>
    <row r="12" s="81" customFormat="1" ht="27" customHeight="1" spans="1:5">
      <c r="A12" s="91" t="s">
        <v>1585</v>
      </c>
      <c r="B12" s="92"/>
      <c r="C12" s="94"/>
      <c r="D12" s="93"/>
      <c r="E12" s="94"/>
    </row>
    <row r="13" ht="27" customHeight="1" spans="1:5">
      <c r="A13" s="87" t="s">
        <v>1586</v>
      </c>
      <c r="B13" s="88"/>
      <c r="C13" s="90"/>
      <c r="D13" s="89"/>
      <c r="E13" s="90"/>
    </row>
    <row r="14" ht="27" customHeight="1" spans="1:5">
      <c r="A14" s="87" t="s">
        <v>1587</v>
      </c>
      <c r="B14" s="90"/>
      <c r="C14" s="90"/>
      <c r="D14" s="89"/>
      <c r="E14" s="90"/>
    </row>
    <row r="15" ht="27" customHeight="1" spans="1:5">
      <c r="A15" s="87" t="s">
        <v>1588</v>
      </c>
      <c r="B15" s="95"/>
      <c r="C15" s="88"/>
      <c r="D15" s="89"/>
      <c r="E15" s="90"/>
    </row>
    <row r="16" ht="27" customHeight="1" spans="1:5">
      <c r="A16" s="96" t="s">
        <v>1229</v>
      </c>
      <c r="B16" s="97"/>
      <c r="C16" s="97"/>
      <c r="D16" s="98"/>
      <c r="E16" s="97"/>
    </row>
    <row r="17" customHeight="1"/>
  </sheetData>
  <mergeCells count="6">
    <mergeCell ref="A1:E1"/>
    <mergeCell ref="A3:A4"/>
    <mergeCell ref="B3:B4"/>
    <mergeCell ref="C3:C4"/>
    <mergeCell ref="D3:D4"/>
    <mergeCell ref="E3:E4"/>
  </mergeCells>
  <conditionalFormatting sqref="A5:A6">
    <cfRule type="expression" dxfId="0" priority="3" stopIfTrue="1">
      <formula>"len($A:$A)=3"</formula>
    </cfRule>
  </conditionalFormatting>
  <conditionalFormatting sqref="D5:D16">
    <cfRule type="cellIs" dxfId="1" priority="4" stopIfTrue="1" operator="lessThan">
      <formula>0</formula>
    </cfRule>
  </conditionalFormatting>
  <printOptions horizontalCentered="1"/>
  <pageMargins left="0.707638888888889" right="0.707638888888889" top="0.747916666666667" bottom="0.747916666666667" header="0.313888888888889" footer="0.313888888888889"/>
  <pageSetup paperSize="9" scale="95" firstPageNumber="50" fitToHeight="0" orientation="portrait" useFirstPageNumber="1"/>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showZeros="0" workbookViewId="0">
      <selection activeCell="H10" sqref="H10"/>
    </sheetView>
  </sheetViews>
  <sheetFormatPr defaultColWidth="9" defaultRowHeight="14.25" outlineLevelCol="4"/>
  <cols>
    <col min="1" max="1" width="38.75" style="17" customWidth="1"/>
    <col min="2" max="2" width="10.125" style="17" customWidth="1"/>
    <col min="3" max="3" width="13.5" style="17" customWidth="1"/>
    <col min="4" max="4" width="11.625" style="61" customWidth="1"/>
    <col min="5" max="5" width="12.75" style="18" customWidth="1"/>
    <col min="6" max="16384" width="9" style="17"/>
  </cols>
  <sheetData>
    <row r="1" ht="20.25" spans="1:5">
      <c r="A1" s="19" t="s">
        <v>1589</v>
      </c>
      <c r="B1" s="19"/>
      <c r="C1" s="19"/>
      <c r="D1" s="62"/>
      <c r="E1" s="19"/>
    </row>
    <row r="2" spans="1:5">
      <c r="A2" s="63"/>
      <c r="B2" s="63"/>
      <c r="C2" s="64"/>
      <c r="D2" s="65"/>
      <c r="E2" s="22" t="s">
        <v>54</v>
      </c>
    </row>
    <row r="3" customHeight="1" spans="1:5">
      <c r="A3" s="23" t="s">
        <v>1332</v>
      </c>
      <c r="B3" s="23" t="s">
        <v>1227</v>
      </c>
      <c r="C3" s="24" t="s">
        <v>57</v>
      </c>
      <c r="D3" s="66" t="s">
        <v>58</v>
      </c>
      <c r="E3" s="25" t="s">
        <v>1564</v>
      </c>
    </row>
    <row r="4" ht="24.6" customHeight="1" spans="1:5">
      <c r="A4" s="27"/>
      <c r="B4" s="27"/>
      <c r="C4" s="28"/>
      <c r="D4" s="66"/>
      <c r="E4" s="25"/>
    </row>
    <row r="5" s="16" customFormat="1" ht="16.5" customHeight="1" spans="1:5">
      <c r="A5" s="30" t="s">
        <v>1565</v>
      </c>
      <c r="B5" s="67"/>
      <c r="C5" s="37">
        <v>23974.7</v>
      </c>
      <c r="D5" s="68"/>
      <c r="E5" s="69">
        <v>102.4</v>
      </c>
    </row>
    <row r="6" s="60" customFormat="1" ht="16.5" customHeight="1" spans="1:5">
      <c r="A6" s="35" t="s">
        <v>1590</v>
      </c>
      <c r="B6" s="70"/>
      <c r="C6" s="71">
        <v>-1.5</v>
      </c>
      <c r="D6" s="72"/>
      <c r="E6" s="69"/>
    </row>
    <row r="7" s="60" customFormat="1" ht="16.5" customHeight="1" spans="1:5">
      <c r="A7" s="35" t="s">
        <v>1591</v>
      </c>
      <c r="B7" s="70"/>
      <c r="C7" s="37"/>
      <c r="D7" s="72"/>
      <c r="E7" s="69"/>
    </row>
    <row r="8" s="60" customFormat="1" ht="16.5" customHeight="1" spans="1:5">
      <c r="A8" s="35" t="s">
        <v>1592</v>
      </c>
      <c r="B8" s="70"/>
      <c r="C8" s="37">
        <v>27.62</v>
      </c>
      <c r="D8" s="72"/>
      <c r="E8" s="69"/>
    </row>
    <row r="9" s="60" customFormat="1" ht="16.5" customHeight="1" spans="1:5">
      <c r="A9" s="35" t="s">
        <v>1593</v>
      </c>
      <c r="B9" s="70"/>
      <c r="C9" s="37"/>
      <c r="D9" s="72"/>
      <c r="E9" s="69">
        <v>0</v>
      </c>
    </row>
    <row r="10" s="60" customFormat="1" ht="16.5" customHeight="1" spans="1:5">
      <c r="A10" s="40" t="s">
        <v>1594</v>
      </c>
      <c r="B10" s="70"/>
      <c r="C10" s="37"/>
      <c r="D10" s="72"/>
      <c r="E10" s="69">
        <v>0</v>
      </c>
    </row>
    <row r="11" s="16" customFormat="1" spans="1:5">
      <c r="A11" s="40" t="s">
        <v>1595</v>
      </c>
      <c r="B11" s="67"/>
      <c r="C11" s="37">
        <v>644.58</v>
      </c>
      <c r="D11" s="73"/>
      <c r="E11" s="69"/>
    </row>
    <row r="12" s="60" customFormat="1" ht="16.5" customHeight="1" spans="1:5">
      <c r="A12" s="30" t="s">
        <v>1566</v>
      </c>
      <c r="B12" s="43">
        <v>8141</v>
      </c>
      <c r="C12" s="44">
        <f>SUM(C13:C18)</f>
        <v>8701.59</v>
      </c>
      <c r="D12" s="74">
        <f>C12/B12*100</f>
        <v>106.89</v>
      </c>
      <c r="E12" s="69">
        <v>112.5</v>
      </c>
    </row>
    <row r="13" s="60" customFormat="1" ht="16.5" customHeight="1" spans="1:5">
      <c r="A13" s="35" t="s">
        <v>1590</v>
      </c>
      <c r="B13" s="43">
        <v>1301</v>
      </c>
      <c r="C13" s="44">
        <v>1263.99</v>
      </c>
      <c r="D13" s="74">
        <f>C13/B13*100</f>
        <v>97.16</v>
      </c>
      <c r="E13" s="69">
        <v>105.68</v>
      </c>
    </row>
    <row r="14" s="60" customFormat="1" ht="16.5" customHeight="1" spans="1:5">
      <c r="A14" s="35" t="s">
        <v>1591</v>
      </c>
      <c r="B14" s="43">
        <v>6091</v>
      </c>
      <c r="C14" s="44">
        <v>7240.8</v>
      </c>
      <c r="D14" s="74">
        <f>C14/B14*100</f>
        <v>118.88</v>
      </c>
      <c r="E14" s="69">
        <v>116.21</v>
      </c>
    </row>
    <row r="15" s="60" customFormat="1" ht="16.5" customHeight="1" spans="1:5">
      <c r="A15" s="35" t="s">
        <v>1592</v>
      </c>
      <c r="B15" s="43">
        <v>383</v>
      </c>
      <c r="C15" s="44">
        <v>184.91</v>
      </c>
      <c r="D15" s="74">
        <f>C15/B15*100</f>
        <v>48.28</v>
      </c>
      <c r="E15" s="69">
        <v>79.36</v>
      </c>
    </row>
    <row r="16" s="16" customFormat="1" ht="16.5" customHeight="1" spans="1:5">
      <c r="A16" s="35" t="s">
        <v>1593</v>
      </c>
      <c r="B16" s="43">
        <v>366</v>
      </c>
      <c r="C16" s="44"/>
      <c r="D16" s="73"/>
      <c r="E16" s="69">
        <v>0</v>
      </c>
    </row>
    <row r="17" s="60" customFormat="1" ht="17.25" customHeight="1" spans="1:5">
      <c r="A17" s="40" t="s">
        <v>1594</v>
      </c>
      <c r="B17" s="75"/>
      <c r="C17" s="44"/>
      <c r="D17" s="74"/>
      <c r="E17" s="69"/>
    </row>
    <row r="18" s="60" customFormat="1" ht="17.25" customHeight="1" spans="1:5">
      <c r="A18" s="40" t="s">
        <v>1595</v>
      </c>
      <c r="B18" s="75"/>
      <c r="C18" s="44">
        <v>11.89</v>
      </c>
      <c r="D18" s="74"/>
      <c r="E18" s="69"/>
    </row>
    <row r="19" s="60" customFormat="1" ht="16.5" customHeight="1" spans="1:5">
      <c r="A19" s="30" t="s">
        <v>1567</v>
      </c>
      <c r="B19" s="75"/>
      <c r="C19" s="44">
        <f>SUM(C20:C25)</f>
        <v>22554.44</v>
      </c>
      <c r="D19" s="74"/>
      <c r="E19" s="69">
        <v>107.66</v>
      </c>
    </row>
    <row r="20" s="60" customFormat="1" ht="16.5" customHeight="1" spans="1:5">
      <c r="A20" s="54" t="s">
        <v>1590</v>
      </c>
      <c r="B20" s="75"/>
      <c r="C20" s="44">
        <v>11596.5</v>
      </c>
      <c r="D20" s="74"/>
      <c r="E20" s="69">
        <v>101.89</v>
      </c>
    </row>
    <row r="21" s="16" customFormat="1" ht="16.5" customHeight="1" spans="1:5">
      <c r="A21" s="54" t="s">
        <v>1591</v>
      </c>
      <c r="B21" s="67"/>
      <c r="C21" s="44">
        <v>10878.57</v>
      </c>
      <c r="D21" s="73"/>
      <c r="E21" s="69">
        <v>114.89</v>
      </c>
    </row>
    <row r="22" s="60" customFormat="1" ht="16.5" customHeight="1" spans="1:5">
      <c r="A22" s="54" t="s">
        <v>1592</v>
      </c>
      <c r="B22" s="75"/>
      <c r="C22" s="44">
        <v>40.43</v>
      </c>
      <c r="D22" s="74"/>
      <c r="E22" s="69">
        <v>144.39</v>
      </c>
    </row>
    <row r="23" s="60" customFormat="1" ht="16.5" customHeight="1" spans="1:5">
      <c r="A23" s="54" t="s">
        <v>1593</v>
      </c>
      <c r="B23" s="75"/>
      <c r="C23" s="44"/>
      <c r="D23" s="74"/>
      <c r="E23" s="69">
        <v>0</v>
      </c>
    </row>
    <row r="24" s="60" customFormat="1" ht="16.5" customHeight="1" spans="1:5">
      <c r="A24" s="76" t="s">
        <v>1594</v>
      </c>
      <c r="B24" s="75"/>
      <c r="C24" s="44"/>
      <c r="D24" s="74"/>
      <c r="E24" s="69"/>
    </row>
    <row r="25" s="60" customFormat="1" ht="16.5" customHeight="1" spans="1:5">
      <c r="A25" s="40" t="s">
        <v>1595</v>
      </c>
      <c r="B25" s="75"/>
      <c r="C25" s="44">
        <v>38.94</v>
      </c>
      <c r="D25" s="74"/>
      <c r="E25" s="69"/>
    </row>
    <row r="26" s="16" customFormat="1" ht="16.5" customHeight="1" spans="1:5">
      <c r="A26" s="30" t="s">
        <v>1568</v>
      </c>
      <c r="B26" s="67"/>
      <c r="C26" s="44">
        <f>SUM(C27:C32)</f>
        <v>12234.17</v>
      </c>
      <c r="D26" s="73"/>
      <c r="E26" s="69">
        <v>126.06</v>
      </c>
    </row>
    <row r="27" s="60" customFormat="1" ht="17.25" customHeight="1" spans="1:5">
      <c r="A27" s="54" t="s">
        <v>1590</v>
      </c>
      <c r="B27" s="75"/>
      <c r="C27" s="44">
        <v>10517.18</v>
      </c>
      <c r="D27" s="74"/>
      <c r="E27" s="69">
        <v>109.75</v>
      </c>
    </row>
    <row r="28" s="60" customFormat="1" ht="16.5" customHeight="1" spans="1:5">
      <c r="A28" s="54" t="s">
        <v>1591</v>
      </c>
      <c r="B28" s="75"/>
      <c r="C28" s="44">
        <v>1608</v>
      </c>
      <c r="D28" s="74"/>
      <c r="E28" s="69"/>
    </row>
    <row r="29" s="60" customFormat="1" ht="16.5" customHeight="1" spans="1:5">
      <c r="A29" s="54" t="s">
        <v>1592</v>
      </c>
      <c r="B29" s="75"/>
      <c r="C29" s="44">
        <v>88.63</v>
      </c>
      <c r="D29" s="74"/>
      <c r="E29" s="69">
        <v>89.53</v>
      </c>
    </row>
    <row r="30" s="60" customFormat="1" ht="16.5" customHeight="1" spans="1:5">
      <c r="A30" s="54" t="s">
        <v>1593</v>
      </c>
      <c r="B30" s="77"/>
      <c r="C30" s="44">
        <v>0.2</v>
      </c>
      <c r="D30" s="78"/>
      <c r="E30" s="69">
        <v>0.87</v>
      </c>
    </row>
    <row r="31" spans="1:5">
      <c r="A31" s="76" t="s">
        <v>1594</v>
      </c>
      <c r="B31" s="50"/>
      <c r="C31" s="44"/>
      <c r="D31" s="79"/>
      <c r="E31" s="69"/>
    </row>
    <row r="32" spans="1:5">
      <c r="A32" s="40" t="s">
        <v>1595</v>
      </c>
      <c r="B32" s="50"/>
      <c r="C32" s="44">
        <v>20.16</v>
      </c>
      <c r="D32" s="79"/>
      <c r="E32" s="69"/>
    </row>
    <row r="33" spans="1:5">
      <c r="A33" s="30" t="s">
        <v>1569</v>
      </c>
      <c r="B33" s="50"/>
      <c r="C33" s="44">
        <f>SUM(C34)</f>
        <v>16255.53</v>
      </c>
      <c r="D33" s="79"/>
      <c r="E33" s="69"/>
    </row>
    <row r="34" ht="15" spans="1:5">
      <c r="A34" s="52" t="s">
        <v>1570</v>
      </c>
      <c r="B34" s="50"/>
      <c r="C34" s="44">
        <f>SUM(C35:C37)</f>
        <v>16255.53</v>
      </c>
      <c r="D34" s="79"/>
      <c r="E34" s="69"/>
    </row>
    <row r="35" spans="1:5">
      <c r="A35" s="35" t="s">
        <v>1590</v>
      </c>
      <c r="B35" s="50"/>
      <c r="C35" s="44">
        <v>3959.33</v>
      </c>
      <c r="D35" s="79"/>
      <c r="E35" s="69"/>
    </row>
    <row r="36" spans="1:5">
      <c r="A36" s="35" t="s">
        <v>1591</v>
      </c>
      <c r="B36" s="50"/>
      <c r="C36" s="44">
        <v>12147.12</v>
      </c>
      <c r="D36" s="79"/>
      <c r="E36" s="69"/>
    </row>
    <row r="37" spans="1:5">
      <c r="A37" s="35" t="s">
        <v>1592</v>
      </c>
      <c r="B37" s="50"/>
      <c r="C37" s="44">
        <v>149.08</v>
      </c>
      <c r="D37" s="79"/>
      <c r="E37" s="69"/>
    </row>
    <row r="38" spans="1:5">
      <c r="A38" s="35" t="s">
        <v>1593</v>
      </c>
      <c r="B38" s="50"/>
      <c r="C38" s="44"/>
      <c r="D38" s="79"/>
      <c r="E38" s="69"/>
    </row>
    <row r="39" spans="1:5">
      <c r="A39" s="40" t="s">
        <v>1594</v>
      </c>
      <c r="B39" s="50"/>
      <c r="C39" s="44"/>
      <c r="D39" s="79"/>
      <c r="E39" s="69"/>
    </row>
    <row r="40" spans="1:5">
      <c r="A40" s="54" t="s">
        <v>1596</v>
      </c>
      <c r="B40" s="43">
        <v>14873</v>
      </c>
      <c r="C40" s="44"/>
      <c r="D40" s="79"/>
      <c r="E40" s="69">
        <v>0</v>
      </c>
    </row>
    <row r="41" spans="1:5">
      <c r="A41" s="35" t="s">
        <v>1590</v>
      </c>
      <c r="B41" s="43">
        <v>3521</v>
      </c>
      <c r="C41" s="44"/>
      <c r="D41" s="79"/>
      <c r="E41" s="69">
        <v>0</v>
      </c>
    </row>
    <row r="42" spans="1:5">
      <c r="A42" s="35" t="s">
        <v>1591</v>
      </c>
      <c r="B42" s="43">
        <v>11267</v>
      </c>
      <c r="C42" s="44"/>
      <c r="D42" s="79"/>
      <c r="E42" s="69">
        <v>0</v>
      </c>
    </row>
    <row r="43" spans="1:5">
      <c r="A43" s="35" t="s">
        <v>1592</v>
      </c>
      <c r="B43" s="43">
        <v>85</v>
      </c>
      <c r="C43" s="44"/>
      <c r="D43" s="79"/>
      <c r="E43" s="69">
        <v>0</v>
      </c>
    </row>
    <row r="44" spans="1:5">
      <c r="A44" s="35" t="s">
        <v>1593</v>
      </c>
      <c r="B44" s="50"/>
      <c r="C44" s="44"/>
      <c r="D44" s="79"/>
      <c r="E44" s="69"/>
    </row>
    <row r="45" spans="1:5">
      <c r="A45" s="35" t="s">
        <v>1594</v>
      </c>
      <c r="B45" s="50"/>
      <c r="C45" s="44"/>
      <c r="D45" s="79"/>
      <c r="E45" s="69"/>
    </row>
    <row r="46" ht="15" spans="1:5">
      <c r="A46" s="52" t="s">
        <v>1572</v>
      </c>
      <c r="B46" s="43">
        <v>1624</v>
      </c>
      <c r="C46" s="44"/>
      <c r="D46" s="79"/>
      <c r="E46" s="69">
        <v>0</v>
      </c>
    </row>
    <row r="47" ht="15" spans="1:5">
      <c r="A47" s="52" t="s">
        <v>1597</v>
      </c>
      <c r="B47" s="43"/>
      <c r="C47" s="44"/>
      <c r="D47" s="79"/>
      <c r="E47" s="69">
        <v>0</v>
      </c>
    </row>
    <row r="48" ht="15" spans="1:5">
      <c r="A48" s="52" t="s">
        <v>1598</v>
      </c>
      <c r="B48" s="43"/>
      <c r="C48" s="44"/>
      <c r="D48" s="79"/>
      <c r="E48" s="69">
        <v>0</v>
      </c>
    </row>
    <row r="49" ht="15" spans="1:5">
      <c r="A49" s="52" t="s">
        <v>1599</v>
      </c>
      <c r="B49" s="43"/>
      <c r="C49" s="44"/>
      <c r="D49" s="79"/>
      <c r="E49" s="69">
        <v>0</v>
      </c>
    </row>
    <row r="50" spans="1:5">
      <c r="A50" s="56" t="s">
        <v>1593</v>
      </c>
      <c r="B50" s="43">
        <v>1624</v>
      </c>
      <c r="C50" s="44"/>
      <c r="D50" s="79"/>
      <c r="E50" s="69"/>
    </row>
    <row r="51" spans="1:5">
      <c r="A51" s="56" t="s">
        <v>1594</v>
      </c>
      <c r="B51" s="50"/>
      <c r="C51" s="44"/>
      <c r="D51" s="79"/>
      <c r="E51" s="69"/>
    </row>
    <row r="52" spans="1:5">
      <c r="A52" s="30" t="s">
        <v>1573</v>
      </c>
      <c r="B52" s="50"/>
      <c r="C52" s="44">
        <v>1276.86</v>
      </c>
      <c r="D52" s="79"/>
      <c r="E52" s="69">
        <v>183.99</v>
      </c>
    </row>
    <row r="53" spans="1:5">
      <c r="A53" s="35" t="s">
        <v>1590</v>
      </c>
      <c r="B53" s="50"/>
      <c r="C53" s="44">
        <v>675.88</v>
      </c>
      <c r="D53" s="79"/>
      <c r="E53" s="69">
        <v>97.53</v>
      </c>
    </row>
    <row r="54" spans="1:5">
      <c r="A54" s="35" t="s">
        <v>1591</v>
      </c>
      <c r="B54" s="50"/>
      <c r="C54" s="44"/>
      <c r="D54" s="79"/>
      <c r="E54" s="69"/>
    </row>
    <row r="55" spans="1:5">
      <c r="A55" s="35" t="s">
        <v>1592</v>
      </c>
      <c r="B55" s="50"/>
      <c r="C55" s="44">
        <v>0.98</v>
      </c>
      <c r="D55" s="79"/>
      <c r="E55" s="69">
        <v>98</v>
      </c>
    </row>
    <row r="56" spans="1:5">
      <c r="A56" s="35" t="s">
        <v>1593</v>
      </c>
      <c r="B56" s="50"/>
      <c r="C56" s="44"/>
      <c r="D56" s="79"/>
      <c r="E56" s="69"/>
    </row>
    <row r="57" spans="1:5">
      <c r="A57" s="35" t="s">
        <v>1594</v>
      </c>
      <c r="B57" s="50"/>
      <c r="C57" s="44"/>
      <c r="D57" s="79"/>
      <c r="E57" s="69"/>
    </row>
    <row r="58" spans="1:5">
      <c r="A58" s="30" t="s">
        <v>1574</v>
      </c>
      <c r="B58" s="50"/>
      <c r="C58" s="44">
        <v>656.59</v>
      </c>
      <c r="D58" s="79"/>
      <c r="E58" s="69">
        <v>58.57</v>
      </c>
    </row>
    <row r="59" spans="1:5">
      <c r="A59" s="35" t="s">
        <v>1590</v>
      </c>
      <c r="B59" s="50"/>
      <c r="C59" s="44"/>
      <c r="D59" s="79"/>
      <c r="E59" s="69"/>
    </row>
    <row r="60" spans="1:5">
      <c r="A60" s="35" t="s">
        <v>1591</v>
      </c>
      <c r="B60" s="50"/>
      <c r="C60" s="44"/>
      <c r="D60" s="79"/>
      <c r="E60" s="69"/>
    </row>
    <row r="61" spans="1:5">
      <c r="A61" s="35" t="s">
        <v>1592</v>
      </c>
      <c r="B61" s="50"/>
      <c r="C61" s="44">
        <v>23.78</v>
      </c>
      <c r="D61" s="79"/>
      <c r="E61" s="69">
        <v>38.98</v>
      </c>
    </row>
    <row r="62" spans="1:5">
      <c r="A62" s="35" t="s">
        <v>1593</v>
      </c>
      <c r="B62" s="50"/>
      <c r="C62" s="44"/>
      <c r="D62" s="79"/>
      <c r="E62" s="69">
        <v>0</v>
      </c>
    </row>
    <row r="63" spans="1:5">
      <c r="A63" s="35" t="s">
        <v>1594</v>
      </c>
      <c r="B63" s="50"/>
      <c r="C63" s="44"/>
      <c r="D63" s="79"/>
      <c r="E63" s="69"/>
    </row>
    <row r="64" spans="1:5">
      <c r="A64" s="40" t="s">
        <v>1595</v>
      </c>
      <c r="B64" s="50"/>
      <c r="C64" s="44">
        <v>11.81</v>
      </c>
      <c r="D64" s="79"/>
      <c r="E64" s="69"/>
    </row>
    <row r="65" spans="1:5">
      <c r="A65" s="30" t="s">
        <v>1575</v>
      </c>
      <c r="B65" s="50"/>
      <c r="C65" s="44">
        <v>821.17</v>
      </c>
      <c r="D65" s="79"/>
      <c r="E65" s="69">
        <v>235.97</v>
      </c>
    </row>
    <row r="66" spans="1:5">
      <c r="A66" s="35" t="s">
        <v>1590</v>
      </c>
      <c r="B66" s="50"/>
      <c r="C66" s="44">
        <v>384.73</v>
      </c>
      <c r="D66" s="79"/>
      <c r="E66" s="69">
        <v>112.82</v>
      </c>
    </row>
    <row r="67" spans="1:5">
      <c r="A67" s="35" t="s">
        <v>1591</v>
      </c>
      <c r="B67" s="50"/>
      <c r="C67" s="44"/>
      <c r="D67" s="79"/>
      <c r="E67" s="69"/>
    </row>
    <row r="68" spans="1:5">
      <c r="A68" s="35" t="s">
        <v>1592</v>
      </c>
      <c r="B68" s="50"/>
      <c r="C68" s="44">
        <v>6.43</v>
      </c>
      <c r="D68" s="79"/>
      <c r="E68" s="69">
        <v>91.86</v>
      </c>
    </row>
    <row r="69" spans="1:5">
      <c r="A69" s="35" t="s">
        <v>1593</v>
      </c>
      <c r="B69" s="50"/>
      <c r="C69" s="44"/>
      <c r="D69" s="79"/>
      <c r="E69" s="69"/>
    </row>
    <row r="70" spans="1:5">
      <c r="A70" s="35" t="s">
        <v>1594</v>
      </c>
      <c r="B70" s="50"/>
      <c r="C70" s="80"/>
      <c r="D70" s="79"/>
      <c r="E70" s="69"/>
    </row>
  </sheetData>
  <mergeCells count="6">
    <mergeCell ref="A1:E1"/>
    <mergeCell ref="A3:A4"/>
    <mergeCell ref="B3:B4"/>
    <mergeCell ref="C3:C4"/>
    <mergeCell ref="D3:D4"/>
    <mergeCell ref="E3:E4"/>
  </mergeCells>
  <conditionalFormatting sqref="A25">
    <cfRule type="expression" dxfId="0" priority="3" stopIfTrue="1">
      <formula>"len($A:$A)=3"</formula>
    </cfRule>
  </conditionalFormatting>
  <conditionalFormatting sqref="A32">
    <cfRule type="expression" dxfId="0" priority="2" stopIfTrue="1">
      <formula>"len($A:$A)=3"</formula>
    </cfRule>
  </conditionalFormatting>
  <conditionalFormatting sqref="A64">
    <cfRule type="expression" dxfId="0" priority="1" stopIfTrue="1">
      <formula>"len($A:$A)=3"</formula>
    </cfRule>
  </conditionalFormatting>
  <conditionalFormatting sqref="A5:A18">
    <cfRule type="expression" dxfId="0" priority="9" stopIfTrue="1">
      <formula>"len($A:$A)=3"</formula>
    </cfRule>
  </conditionalFormatting>
  <conditionalFormatting sqref="A35:A39">
    <cfRule type="expression" dxfId="0" priority="8" stopIfTrue="1">
      <formula>"len($A:$A)=3"</formula>
    </cfRule>
  </conditionalFormatting>
  <conditionalFormatting sqref="A41:A45">
    <cfRule type="expression" dxfId="0" priority="7" stopIfTrue="1">
      <formula>"len($A:$A)=3"</formula>
    </cfRule>
  </conditionalFormatting>
  <conditionalFormatting sqref="A53:A57">
    <cfRule type="expression" dxfId="0" priority="6" stopIfTrue="1">
      <formula>"len($A:$A)=3"</formula>
    </cfRule>
  </conditionalFormatting>
  <conditionalFormatting sqref="A59:A63">
    <cfRule type="expression" dxfId="0" priority="5" stopIfTrue="1">
      <formula>"len($A:$A)=3"</formula>
    </cfRule>
  </conditionalFormatting>
  <conditionalFormatting sqref="A66:A70">
    <cfRule type="expression" dxfId="0" priority="4" stopIfTrue="1">
      <formula>"len($A:$A)=3"</formula>
    </cfRule>
  </conditionalFormatting>
  <printOptions horizontalCentered="1"/>
  <pageMargins left="0.707638888888889" right="0.707638888888889" top="0.747916666666667" bottom="0.747916666666667" header="0.313888888888889" footer="0.313888888888889"/>
  <pageSetup paperSize="9" scale="94" firstPageNumber="51" fitToHeight="0" orientation="portrait" useFirstPageNumber="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showZeros="0" workbookViewId="0">
      <selection activeCell="C45" sqref="C45"/>
    </sheetView>
  </sheetViews>
  <sheetFormatPr defaultColWidth="9" defaultRowHeight="14.25" outlineLevelCol="4"/>
  <cols>
    <col min="1" max="1" width="42.875" style="17" customWidth="1"/>
    <col min="2" max="2" width="11.375" style="17" customWidth="1"/>
    <col min="3" max="3" width="13.375" style="17" customWidth="1"/>
    <col min="4" max="4" width="12.125" style="18" customWidth="1"/>
    <col min="5" max="5" width="10.375" style="18" customWidth="1"/>
    <col min="6" max="16384" width="9" style="17"/>
  </cols>
  <sheetData>
    <row r="1" ht="20.25" spans="1:5">
      <c r="A1" s="19" t="s">
        <v>1600</v>
      </c>
      <c r="B1" s="19"/>
      <c r="C1" s="19"/>
      <c r="D1" s="19"/>
      <c r="E1" s="19"/>
    </row>
    <row r="2" spans="1:5">
      <c r="A2" s="20"/>
      <c r="B2" s="20"/>
      <c r="C2" s="21"/>
      <c r="D2" s="22"/>
      <c r="E2" s="22" t="s">
        <v>54</v>
      </c>
    </row>
    <row r="3" customHeight="1" spans="1:5">
      <c r="A3" s="23" t="s">
        <v>1577</v>
      </c>
      <c r="B3" s="23" t="s">
        <v>1227</v>
      </c>
      <c r="C3" s="24" t="s">
        <v>57</v>
      </c>
      <c r="D3" s="25" t="s">
        <v>58</v>
      </c>
      <c r="E3" s="26" t="s">
        <v>1564</v>
      </c>
    </row>
    <row r="4" ht="31.9" customHeight="1" spans="1:5">
      <c r="A4" s="27"/>
      <c r="B4" s="27"/>
      <c r="C4" s="28"/>
      <c r="D4" s="25"/>
      <c r="E4" s="29"/>
    </row>
    <row r="5" s="16" customFormat="1" ht="18" customHeight="1" spans="1:5">
      <c r="A5" s="30" t="s">
        <v>1578</v>
      </c>
      <c r="B5" s="31"/>
      <c r="C5" s="32">
        <f>SUM(C6:C10)</f>
        <v>23036.18</v>
      </c>
      <c r="D5" s="33"/>
      <c r="E5" s="34">
        <v>108.54</v>
      </c>
    </row>
    <row r="6" ht="18" customHeight="1" spans="1:5">
      <c r="A6" s="35" t="s">
        <v>1601</v>
      </c>
      <c r="B6" s="36"/>
      <c r="C6" s="37">
        <v>22770.73</v>
      </c>
      <c r="D6" s="38"/>
      <c r="E6" s="34">
        <v>108.37</v>
      </c>
    </row>
    <row r="7" ht="18" customHeight="1" spans="1:5">
      <c r="A7" s="35" t="s">
        <v>1602</v>
      </c>
      <c r="B7" s="36"/>
      <c r="C7" s="37"/>
      <c r="D7" s="38"/>
      <c r="E7" s="34"/>
    </row>
    <row r="8" ht="18" customHeight="1" spans="1:5">
      <c r="A8" s="35" t="s">
        <v>1603</v>
      </c>
      <c r="B8" s="36"/>
      <c r="C8" s="37">
        <v>159.6</v>
      </c>
      <c r="D8" s="38"/>
      <c r="E8" s="34">
        <v>111.61</v>
      </c>
    </row>
    <row r="9" s="16" customFormat="1" ht="18" customHeight="1" spans="1:5">
      <c r="A9" s="35" t="s">
        <v>1604</v>
      </c>
      <c r="B9" s="31"/>
      <c r="C9" s="37"/>
      <c r="D9" s="39"/>
      <c r="E9" s="34">
        <v>0</v>
      </c>
    </row>
    <row r="10" ht="18" customHeight="1" spans="1:5">
      <c r="A10" s="40" t="s">
        <v>1605</v>
      </c>
      <c r="B10" s="41"/>
      <c r="C10" s="37">
        <v>105.85</v>
      </c>
      <c r="D10" s="42"/>
      <c r="E10" s="34"/>
    </row>
    <row r="11" ht="18" customHeight="1" spans="1:5">
      <c r="A11" s="30" t="s">
        <v>1579</v>
      </c>
      <c r="B11" s="43">
        <v>7118</v>
      </c>
      <c r="C11" s="44">
        <f>SUM(C12:C16)</f>
        <v>7266.32</v>
      </c>
      <c r="D11" s="45">
        <f>C11/B11*100</f>
        <v>102.08</v>
      </c>
      <c r="E11" s="34">
        <v>117.09</v>
      </c>
    </row>
    <row r="12" s="16" customFormat="1" ht="18" customHeight="1" spans="1:5">
      <c r="A12" s="46" t="s">
        <v>1606</v>
      </c>
      <c r="B12" s="43">
        <v>5314</v>
      </c>
      <c r="C12" s="44">
        <v>6785.15</v>
      </c>
      <c r="D12" s="45">
        <f>C12/B12*100</f>
        <v>127.68</v>
      </c>
      <c r="E12" s="34">
        <v>117.05</v>
      </c>
    </row>
    <row r="13" ht="18" customHeight="1" spans="1:5">
      <c r="A13" s="46" t="s">
        <v>1607</v>
      </c>
      <c r="B13" s="43">
        <v>180</v>
      </c>
      <c r="C13" s="44">
        <v>174.01</v>
      </c>
      <c r="D13" s="45">
        <f>C13/B13*100</f>
        <v>96.67</v>
      </c>
      <c r="E13" s="34">
        <v>121.69</v>
      </c>
    </row>
    <row r="14" ht="18" customHeight="1" spans="1:5">
      <c r="A14" s="46" t="s">
        <v>1608</v>
      </c>
      <c r="B14" s="43">
        <v>300</v>
      </c>
      <c r="C14" s="44">
        <v>304.95</v>
      </c>
      <c r="D14" s="45">
        <f>C14/B14*100</f>
        <v>101.65</v>
      </c>
      <c r="E14" s="34">
        <v>115.08</v>
      </c>
    </row>
    <row r="15" ht="18" customHeight="1" spans="1:5">
      <c r="A15" s="46" t="s">
        <v>1609</v>
      </c>
      <c r="B15" s="43">
        <v>1324</v>
      </c>
      <c r="C15" s="44"/>
      <c r="D15" s="42"/>
      <c r="E15" s="34"/>
    </row>
    <row r="16" s="16" customFormat="1" ht="18" customHeight="1" spans="1:5">
      <c r="A16" s="40" t="s">
        <v>1605</v>
      </c>
      <c r="B16" s="47"/>
      <c r="C16" s="44">
        <v>2.21</v>
      </c>
      <c r="D16" s="39"/>
      <c r="E16" s="34"/>
    </row>
    <row r="17" ht="18" customHeight="1" spans="1:5">
      <c r="A17" s="30" t="s">
        <v>1580</v>
      </c>
      <c r="B17" s="41"/>
      <c r="C17" s="44">
        <f>SUM(C18:C20)</f>
        <v>20631.66</v>
      </c>
      <c r="D17" s="42"/>
      <c r="E17" s="34">
        <v>106.21</v>
      </c>
    </row>
    <row r="18" s="16" customFormat="1" ht="18" customHeight="1" spans="1:5">
      <c r="A18" s="48" t="s">
        <v>1610</v>
      </c>
      <c r="B18" s="47"/>
      <c r="C18" s="44">
        <v>20625.19</v>
      </c>
      <c r="D18" s="39"/>
      <c r="E18" s="34">
        <v>106.3</v>
      </c>
    </row>
    <row r="19" ht="18" customHeight="1" spans="1:5">
      <c r="A19" s="48" t="s">
        <v>1611</v>
      </c>
      <c r="B19" s="41"/>
      <c r="C19" s="44"/>
      <c r="D19" s="42"/>
      <c r="E19" s="34">
        <v>0</v>
      </c>
    </row>
    <row r="20" ht="18" customHeight="1" spans="1:5">
      <c r="A20" s="40" t="s">
        <v>1605</v>
      </c>
      <c r="B20" s="41"/>
      <c r="C20" s="44">
        <v>6.47</v>
      </c>
      <c r="D20" s="42"/>
      <c r="E20" s="34"/>
    </row>
    <row r="21" ht="18" customHeight="1" spans="1:5">
      <c r="A21" s="30" t="s">
        <v>1581</v>
      </c>
      <c r="B21" s="47"/>
      <c r="C21" s="44">
        <f>SUM(C22:C24)</f>
        <v>11152.16</v>
      </c>
      <c r="D21" s="39"/>
      <c r="E21" s="34">
        <v>95.81</v>
      </c>
    </row>
    <row r="22" spans="1:5">
      <c r="A22" s="49" t="s">
        <v>1612</v>
      </c>
      <c r="B22" s="50"/>
      <c r="C22" s="44">
        <v>6753.26</v>
      </c>
      <c r="D22" s="51"/>
      <c r="E22" s="34">
        <v>92.76</v>
      </c>
    </row>
    <row r="23" spans="1:5">
      <c r="A23" s="49" t="s">
        <v>1613</v>
      </c>
      <c r="B23" s="50"/>
      <c r="C23" s="44">
        <v>4398.9</v>
      </c>
      <c r="D23" s="51"/>
      <c r="E23" s="34">
        <v>100.89</v>
      </c>
    </row>
    <row r="24" spans="1:5">
      <c r="A24" s="49" t="s">
        <v>1614</v>
      </c>
      <c r="B24" s="50"/>
      <c r="C24" s="44"/>
      <c r="D24" s="51"/>
      <c r="E24" s="34"/>
    </row>
    <row r="25" spans="1:5">
      <c r="A25" s="30" t="s">
        <v>1582</v>
      </c>
      <c r="B25" s="50"/>
      <c r="C25" s="44">
        <f>SUM(C26)</f>
        <v>15841.07</v>
      </c>
      <c r="D25" s="51"/>
      <c r="E25" s="34">
        <v>112.72</v>
      </c>
    </row>
    <row r="26" ht="15" spans="1:5">
      <c r="A26" s="52" t="s">
        <v>1615</v>
      </c>
      <c r="B26" s="50"/>
      <c r="C26" s="44">
        <f>SUM(C27:C30)</f>
        <v>15841.07</v>
      </c>
      <c r="D26" s="51"/>
      <c r="E26" s="34"/>
    </row>
    <row r="27" spans="1:5">
      <c r="A27" s="53" t="s">
        <v>1616</v>
      </c>
      <c r="B27" s="50"/>
      <c r="C27" s="44">
        <v>13628.23</v>
      </c>
      <c r="D27" s="51"/>
      <c r="E27" s="34"/>
    </row>
    <row r="28" spans="1:5">
      <c r="A28" s="53" t="s">
        <v>1617</v>
      </c>
      <c r="B28" s="50"/>
      <c r="C28" s="44">
        <v>1321.09</v>
      </c>
      <c r="D28" s="51"/>
      <c r="E28" s="34"/>
    </row>
    <row r="29" spans="1:5">
      <c r="A29" s="53" t="s">
        <v>1618</v>
      </c>
      <c r="B29" s="50"/>
      <c r="C29" s="44"/>
      <c r="D29" s="51"/>
      <c r="E29" s="34"/>
    </row>
    <row r="30" spans="1:5">
      <c r="A30" s="53" t="s">
        <v>1619</v>
      </c>
      <c r="B30" s="50"/>
      <c r="C30" s="44">
        <v>891.75</v>
      </c>
      <c r="D30" s="51"/>
      <c r="E30" s="34"/>
    </row>
    <row r="31" spans="1:5">
      <c r="A31" s="54" t="s">
        <v>1620</v>
      </c>
      <c r="B31" s="43">
        <v>14872</v>
      </c>
      <c r="C31" s="44"/>
      <c r="D31" s="51"/>
      <c r="E31" s="34">
        <v>0</v>
      </c>
    </row>
    <row r="32" spans="1:5">
      <c r="A32" s="55" t="s">
        <v>1621</v>
      </c>
      <c r="B32" s="43">
        <v>13077</v>
      </c>
      <c r="C32" s="44"/>
      <c r="D32" s="51"/>
      <c r="E32" s="34">
        <v>0</v>
      </c>
    </row>
    <row r="33" spans="1:5">
      <c r="A33" s="55" t="s">
        <v>1622</v>
      </c>
      <c r="B33" s="43">
        <v>1056</v>
      </c>
      <c r="C33" s="44"/>
      <c r="D33" s="51"/>
      <c r="E33" s="34"/>
    </row>
    <row r="34" spans="1:5">
      <c r="A34" s="55" t="s">
        <v>1623</v>
      </c>
      <c r="B34" s="43">
        <v>739</v>
      </c>
      <c r="C34" s="44"/>
      <c r="D34" s="51"/>
      <c r="E34" s="34">
        <v>0</v>
      </c>
    </row>
    <row r="35" ht="15" spans="1:5">
      <c r="A35" s="52" t="s">
        <v>1624</v>
      </c>
      <c r="B35" s="43">
        <v>1430</v>
      </c>
      <c r="C35" s="44"/>
      <c r="D35" s="51"/>
      <c r="E35" s="34">
        <v>0</v>
      </c>
    </row>
    <row r="36" spans="1:5">
      <c r="A36" s="56" t="s">
        <v>1625</v>
      </c>
      <c r="B36" s="50"/>
      <c r="C36" s="44"/>
      <c r="D36" s="51"/>
      <c r="E36" s="34">
        <v>0</v>
      </c>
    </row>
    <row r="37" spans="1:5">
      <c r="A37" s="56" t="s">
        <v>1622</v>
      </c>
      <c r="B37" s="50"/>
      <c r="C37" s="44"/>
      <c r="D37" s="51"/>
      <c r="E37" s="34">
        <v>0</v>
      </c>
    </row>
    <row r="38" spans="1:5">
      <c r="A38" s="56" t="s">
        <v>1626</v>
      </c>
      <c r="B38" s="50">
        <v>1430</v>
      </c>
      <c r="C38" s="44"/>
      <c r="D38" s="51"/>
      <c r="E38" s="34">
        <v>0</v>
      </c>
    </row>
    <row r="39" spans="1:5">
      <c r="A39" s="30" t="s">
        <v>1586</v>
      </c>
      <c r="B39" s="50"/>
      <c r="C39" s="44">
        <f>SUM(C40:C44)</f>
        <v>1467.15</v>
      </c>
      <c r="D39" s="51"/>
      <c r="E39" s="34">
        <v>163.02</v>
      </c>
    </row>
    <row r="40" spans="1:5">
      <c r="A40" s="57" t="s">
        <v>1627</v>
      </c>
      <c r="B40" s="50"/>
      <c r="C40" s="44">
        <v>791.27</v>
      </c>
      <c r="D40" s="51"/>
      <c r="E40" s="34">
        <v>382.26</v>
      </c>
    </row>
    <row r="41" spans="1:5">
      <c r="A41" s="57" t="s">
        <v>1628</v>
      </c>
      <c r="B41" s="50"/>
      <c r="C41" s="44"/>
      <c r="D41" s="51"/>
      <c r="E41" s="34"/>
    </row>
    <row r="42" spans="1:5">
      <c r="A42" s="57" t="s">
        <v>1629</v>
      </c>
      <c r="B42" s="50"/>
      <c r="C42" s="44"/>
      <c r="D42" s="51"/>
      <c r="E42" s="34"/>
    </row>
    <row r="43" spans="1:5">
      <c r="A43" s="57" t="s">
        <v>1630</v>
      </c>
      <c r="B43" s="50"/>
      <c r="C43" s="44"/>
      <c r="D43" s="51"/>
      <c r="E43" s="34"/>
    </row>
    <row r="44" spans="1:5">
      <c r="A44" s="53" t="s">
        <v>1619</v>
      </c>
      <c r="B44" s="50"/>
      <c r="C44" s="44">
        <v>675.88</v>
      </c>
      <c r="D44" s="51"/>
      <c r="E44" s="34">
        <v>97.53</v>
      </c>
    </row>
    <row r="45" spans="1:5">
      <c r="A45" s="30" t="s">
        <v>1587</v>
      </c>
      <c r="B45" s="50"/>
      <c r="C45" s="44">
        <f>SUM(C46:C51)</f>
        <v>448.52</v>
      </c>
      <c r="D45" s="51"/>
      <c r="E45" s="34">
        <v>56.28</v>
      </c>
    </row>
    <row r="46" spans="1:5">
      <c r="A46" s="58" t="s">
        <v>1631</v>
      </c>
      <c r="B46" s="50"/>
      <c r="C46" s="44">
        <v>287.83</v>
      </c>
      <c r="D46" s="51"/>
      <c r="E46" s="34">
        <v>80.18</v>
      </c>
    </row>
    <row r="47" spans="1:5">
      <c r="A47" s="58" t="s">
        <v>1632</v>
      </c>
      <c r="B47" s="50"/>
      <c r="C47" s="44">
        <v>102.37</v>
      </c>
      <c r="D47" s="51"/>
      <c r="E47" s="34">
        <v>79.36</v>
      </c>
    </row>
    <row r="48" spans="1:5">
      <c r="A48" s="58" t="s">
        <v>1603</v>
      </c>
      <c r="B48" s="50"/>
      <c r="C48" s="44"/>
      <c r="D48" s="51"/>
      <c r="E48" s="34"/>
    </row>
    <row r="49" spans="1:5">
      <c r="A49" s="58" t="s">
        <v>1633</v>
      </c>
      <c r="B49" s="50"/>
      <c r="C49" s="44"/>
      <c r="D49" s="51"/>
      <c r="E49" s="34"/>
    </row>
    <row r="50" spans="1:5">
      <c r="A50" s="58" t="s">
        <v>1634</v>
      </c>
      <c r="B50" s="50"/>
      <c r="C50" s="44">
        <v>56.24</v>
      </c>
      <c r="D50" s="51"/>
      <c r="E50" s="34">
        <v>26.04</v>
      </c>
    </row>
    <row r="51" spans="1:5">
      <c r="A51" s="40" t="s">
        <v>1605</v>
      </c>
      <c r="B51" s="50"/>
      <c r="C51" s="44">
        <v>2.08</v>
      </c>
      <c r="D51" s="51"/>
      <c r="E51" s="34"/>
    </row>
    <row r="52" spans="1:5">
      <c r="A52" s="30" t="s">
        <v>1588</v>
      </c>
      <c r="B52" s="50"/>
      <c r="C52" s="44">
        <f>SUM(C53:C56)</f>
        <v>970.99</v>
      </c>
      <c r="D52" s="51"/>
      <c r="E52" s="34">
        <v>156.86</v>
      </c>
    </row>
    <row r="53" spans="1:5">
      <c r="A53" s="59" t="s">
        <v>1635</v>
      </c>
      <c r="B53" s="50"/>
      <c r="C53" s="44">
        <v>265.77</v>
      </c>
      <c r="D53" s="51"/>
      <c r="E53" s="34"/>
    </row>
    <row r="54" spans="1:5">
      <c r="A54" s="59" t="s">
        <v>1636</v>
      </c>
      <c r="B54" s="50"/>
      <c r="C54" s="44">
        <v>321.41</v>
      </c>
      <c r="D54" s="51"/>
      <c r="E54" s="34">
        <v>231.23</v>
      </c>
    </row>
    <row r="55" spans="1:5">
      <c r="A55" s="59" t="s">
        <v>1637</v>
      </c>
      <c r="B55" s="50"/>
      <c r="C55" s="44"/>
      <c r="D55" s="51"/>
      <c r="E55" s="34">
        <v>0</v>
      </c>
    </row>
    <row r="56" spans="1:5">
      <c r="A56" s="59" t="s">
        <v>1619</v>
      </c>
      <c r="B56" s="50"/>
      <c r="C56" s="44">
        <v>383.81</v>
      </c>
      <c r="D56" s="51"/>
      <c r="E56" s="34">
        <v>114.91</v>
      </c>
    </row>
  </sheetData>
  <mergeCells count="6">
    <mergeCell ref="A1:E1"/>
    <mergeCell ref="A3:A4"/>
    <mergeCell ref="B3:B4"/>
    <mergeCell ref="C3:C4"/>
    <mergeCell ref="D3:D4"/>
    <mergeCell ref="E3:E4"/>
  </mergeCells>
  <conditionalFormatting sqref="A10">
    <cfRule type="expression" dxfId="0" priority="2" stopIfTrue="1">
      <formula>"len($A:$A)=3"</formula>
    </cfRule>
  </conditionalFormatting>
  <conditionalFormatting sqref="A16">
    <cfRule type="expression" dxfId="0" priority="4" stopIfTrue="1">
      <formula>"len($A:$A)=3"</formula>
    </cfRule>
  </conditionalFormatting>
  <conditionalFormatting sqref="A20">
    <cfRule type="expression" dxfId="0" priority="3" stopIfTrue="1">
      <formula>"len($A:$A)=3"</formula>
    </cfRule>
  </conditionalFormatting>
  <conditionalFormatting sqref="A51">
    <cfRule type="expression" dxfId="0" priority="1" stopIfTrue="1">
      <formula>"len($A:$A)=3"</formula>
    </cfRule>
  </conditionalFormatting>
  <conditionalFormatting sqref="A5:A9 A11:A15">
    <cfRule type="expression" dxfId="0" priority="5" stopIfTrue="1">
      <formula>"len($A:$A)=3"</formula>
    </cfRule>
  </conditionalFormatting>
  <printOptions horizontalCentered="1"/>
  <pageMargins left="0.707638888888889" right="0.707638888888889" top="0.747916666666667" bottom="0.747916666666667" header="0.313888888888889" footer="0.313888888888889"/>
  <pageSetup paperSize="9" scale="94" firstPageNumber="52" fitToHeight="0" orientation="portrait" useFirstPageNumber="1"/>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C1"/>
    </sheetView>
  </sheetViews>
  <sheetFormatPr defaultColWidth="8.75" defaultRowHeight="14.25" outlineLevelCol="2"/>
  <cols>
    <col min="1" max="1" width="11.375" style="1" customWidth="1"/>
    <col min="2" max="2" width="34.25" style="1" customWidth="1"/>
    <col min="3" max="3" width="34.125" style="1" customWidth="1"/>
    <col min="4" max="4" width="9.375" style="1"/>
    <col min="5" max="16384" width="8.75" style="1"/>
  </cols>
  <sheetData>
    <row r="1" ht="29.45" customHeight="1" spans="1:3">
      <c r="A1" s="2" t="s">
        <v>1638</v>
      </c>
      <c r="B1" s="2"/>
      <c r="C1" s="2"/>
    </row>
    <row r="2" ht="25.9" customHeight="1" spans="1:3">
      <c r="A2" s="3"/>
      <c r="B2" s="4"/>
      <c r="C2" s="5" t="s">
        <v>54</v>
      </c>
    </row>
    <row r="3" ht="27.75" customHeight="1" spans="1:3">
      <c r="A3" s="8" t="s">
        <v>1639</v>
      </c>
      <c r="B3" s="8"/>
      <c r="C3" s="8" t="s">
        <v>1640</v>
      </c>
    </row>
    <row r="4" ht="27.75" customHeight="1" spans="1:3">
      <c r="A4" s="9" t="s">
        <v>1641</v>
      </c>
      <c r="B4" s="9"/>
      <c r="C4" s="10">
        <v>72311</v>
      </c>
    </row>
    <row r="5" ht="27.75" customHeight="1" spans="1:3">
      <c r="A5" s="9" t="s">
        <v>1642</v>
      </c>
      <c r="B5" s="9"/>
      <c r="C5" s="10">
        <v>96300</v>
      </c>
    </row>
    <row r="6" ht="27.75" customHeight="1" spans="1:3">
      <c r="A6" s="9" t="s">
        <v>1643</v>
      </c>
      <c r="B6" s="9"/>
      <c r="C6" s="10">
        <v>1215</v>
      </c>
    </row>
    <row r="7" ht="27.75" customHeight="1" spans="1:3">
      <c r="A7" s="9" t="s">
        <v>1644</v>
      </c>
      <c r="B7" s="9"/>
      <c r="C7" s="10">
        <v>167396</v>
      </c>
    </row>
    <row r="8" ht="27.75" customHeight="1" spans="1:3">
      <c r="A8" s="8" t="s">
        <v>1645</v>
      </c>
      <c r="B8" s="8"/>
      <c r="C8" s="8" t="s">
        <v>1640</v>
      </c>
    </row>
    <row r="9" ht="27.75" customHeight="1" spans="1:3">
      <c r="A9" s="9" t="s">
        <v>1646</v>
      </c>
      <c r="B9" s="9"/>
      <c r="C9" s="15">
        <v>72295</v>
      </c>
    </row>
    <row r="10" ht="27.75" customHeight="1" spans="1:3">
      <c r="A10" s="9" t="s">
        <v>1647</v>
      </c>
      <c r="B10" s="9"/>
      <c r="C10" s="15">
        <v>96300</v>
      </c>
    </row>
    <row r="11" ht="27.75" customHeight="1" spans="1:3">
      <c r="A11" s="9" t="s">
        <v>1648</v>
      </c>
      <c r="B11" s="9"/>
      <c r="C11" s="15">
        <f>C9+C10</f>
        <v>168595</v>
      </c>
    </row>
    <row r="12" ht="25.5" customHeight="1" spans="1:3">
      <c r="A12" s="12" t="s">
        <v>1649</v>
      </c>
      <c r="B12" s="12"/>
      <c r="C12" s="12"/>
    </row>
  </sheetData>
  <mergeCells count="11">
    <mergeCell ref="A1:C1"/>
    <mergeCell ref="A3:B3"/>
    <mergeCell ref="A4:B4"/>
    <mergeCell ref="A5:B5"/>
    <mergeCell ref="A6:B6"/>
    <mergeCell ref="A7:B7"/>
    <mergeCell ref="A8:B8"/>
    <mergeCell ref="A9:B9"/>
    <mergeCell ref="A10:B10"/>
    <mergeCell ref="A11:B11"/>
    <mergeCell ref="A12:C12"/>
  </mergeCells>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C1"/>
    </sheetView>
  </sheetViews>
  <sheetFormatPr defaultColWidth="8.75" defaultRowHeight="14.25" outlineLevelCol="2"/>
  <cols>
    <col min="1" max="1" width="11.375" style="1" customWidth="1"/>
    <col min="2" max="3" width="35.375" style="1" customWidth="1"/>
    <col min="4" max="16384" width="8.75" style="1"/>
  </cols>
  <sheetData>
    <row r="1" ht="29.45" customHeight="1" spans="1:3">
      <c r="A1" s="2" t="s">
        <v>1650</v>
      </c>
      <c r="B1" s="2"/>
      <c r="C1" s="2"/>
    </row>
    <row r="2" ht="25.9" customHeight="1" spans="1:3">
      <c r="A2" s="3"/>
      <c r="B2" s="4"/>
      <c r="C2" s="5" t="s">
        <v>54</v>
      </c>
    </row>
    <row r="3" ht="27.75" customHeight="1" spans="1:3">
      <c r="A3" s="8" t="s">
        <v>1639</v>
      </c>
      <c r="B3" s="8"/>
      <c r="C3" s="8" t="s">
        <v>1640</v>
      </c>
    </row>
    <row r="4" ht="27.75" customHeight="1" spans="1:3">
      <c r="A4" s="9" t="s">
        <v>1641</v>
      </c>
      <c r="B4" s="9"/>
      <c r="C4" s="10"/>
    </row>
    <row r="5" ht="27.75" customHeight="1" spans="1:3">
      <c r="A5" s="9" t="s">
        <v>1642</v>
      </c>
      <c r="B5" s="9"/>
      <c r="C5" s="10"/>
    </row>
    <row r="6" ht="27.75" customHeight="1" spans="1:3">
      <c r="A6" s="9" t="s">
        <v>1643</v>
      </c>
      <c r="B6" s="9"/>
      <c r="C6" s="10"/>
    </row>
    <row r="7" ht="27.75" customHeight="1" spans="1:3">
      <c r="A7" s="9" t="s">
        <v>1644</v>
      </c>
      <c r="B7" s="9"/>
      <c r="C7" s="10"/>
    </row>
    <row r="8" ht="27.75" customHeight="1" spans="1:3">
      <c r="A8" s="8" t="s">
        <v>1645</v>
      </c>
      <c r="B8" s="8"/>
      <c r="C8" s="8" t="s">
        <v>1640</v>
      </c>
    </row>
    <row r="9" ht="27.75" customHeight="1" spans="1:3">
      <c r="A9" s="9" t="s">
        <v>1646</v>
      </c>
      <c r="B9" s="9"/>
      <c r="C9" s="15"/>
    </row>
    <row r="10" ht="27.75" customHeight="1" spans="1:3">
      <c r="A10" s="9" t="s">
        <v>1647</v>
      </c>
      <c r="B10" s="9"/>
      <c r="C10" s="15"/>
    </row>
    <row r="11" ht="27.75" customHeight="1" spans="1:3">
      <c r="A11" s="9" t="s">
        <v>1648</v>
      </c>
      <c r="B11" s="9"/>
      <c r="C11" s="15"/>
    </row>
    <row r="12" ht="24.75" customHeight="1" spans="1:3">
      <c r="A12" s="12" t="s">
        <v>1649</v>
      </c>
      <c r="B12" s="12"/>
      <c r="C12" s="12"/>
    </row>
  </sheetData>
  <mergeCells count="11">
    <mergeCell ref="A1:C1"/>
    <mergeCell ref="A3:B3"/>
    <mergeCell ref="A4:B4"/>
    <mergeCell ref="A5:B5"/>
    <mergeCell ref="A6:B6"/>
    <mergeCell ref="A7:B7"/>
    <mergeCell ref="A8:B8"/>
    <mergeCell ref="A9:B9"/>
    <mergeCell ref="A10:B10"/>
    <mergeCell ref="A11:B11"/>
    <mergeCell ref="A12:C12"/>
  </mergeCells>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C1"/>
    </sheetView>
  </sheetViews>
  <sheetFormatPr defaultColWidth="8.75" defaultRowHeight="14.25" outlineLevelCol="7"/>
  <cols>
    <col min="1" max="1" width="11.375" style="13" customWidth="1"/>
    <col min="2" max="2" width="34.25" style="13" customWidth="1"/>
    <col min="3" max="3" width="34.125" style="13" customWidth="1"/>
    <col min="4" max="16384" width="8.75" style="13"/>
  </cols>
  <sheetData>
    <row r="1" ht="29.45" customHeight="1" spans="1:3">
      <c r="A1" s="2" t="s">
        <v>1651</v>
      </c>
      <c r="B1" s="2"/>
      <c r="C1" s="2"/>
    </row>
    <row r="2" ht="25.9" customHeight="1" spans="1:3">
      <c r="A2" s="14"/>
      <c r="B2" s="4"/>
      <c r="C2" s="5" t="s">
        <v>54</v>
      </c>
    </row>
    <row r="3" ht="29.25" customHeight="1" spans="1:3">
      <c r="A3" s="8" t="s">
        <v>1639</v>
      </c>
      <c r="B3" s="8"/>
      <c r="C3" s="8" t="s">
        <v>1640</v>
      </c>
    </row>
    <row r="4" ht="29.25" customHeight="1" spans="1:3">
      <c r="A4" s="9" t="s">
        <v>1652</v>
      </c>
      <c r="B4" s="9"/>
      <c r="C4" s="10">
        <v>23178</v>
      </c>
    </row>
    <row r="5" ht="29.25" customHeight="1" spans="1:3">
      <c r="A5" s="9" t="s">
        <v>1653</v>
      </c>
      <c r="B5" s="9"/>
      <c r="C5" s="10"/>
    </row>
    <row r="6" ht="29.25" customHeight="1" spans="1:3">
      <c r="A6" s="9" t="s">
        <v>1654</v>
      </c>
      <c r="B6" s="9"/>
      <c r="C6" s="10"/>
    </row>
    <row r="7" ht="29.25" customHeight="1" spans="1:3">
      <c r="A7" s="9" t="s">
        <v>1655</v>
      </c>
      <c r="B7" s="9"/>
      <c r="C7" s="10">
        <f>C4+C5-C6</f>
        <v>23178</v>
      </c>
    </row>
    <row r="8" ht="29.25" customHeight="1" spans="1:3">
      <c r="A8" s="8" t="s">
        <v>1645</v>
      </c>
      <c r="B8" s="8"/>
      <c r="C8" s="8" t="s">
        <v>1640</v>
      </c>
    </row>
    <row r="9" ht="29.25" customHeight="1" spans="1:3">
      <c r="A9" s="9" t="s">
        <v>1656</v>
      </c>
      <c r="B9" s="9"/>
      <c r="C9" s="11">
        <v>31652</v>
      </c>
    </row>
    <row r="10" ht="29.25" customHeight="1" spans="1:3">
      <c r="A10" s="9" t="s">
        <v>1657</v>
      </c>
      <c r="B10" s="9"/>
      <c r="C10" s="11">
        <v>0</v>
      </c>
    </row>
    <row r="11" ht="29.25" customHeight="1" spans="1:3">
      <c r="A11" s="9" t="s">
        <v>1658</v>
      </c>
      <c r="B11" s="9"/>
      <c r="C11" s="11">
        <f>C9+C10</f>
        <v>31652</v>
      </c>
    </row>
    <row r="12" ht="29.25" customHeight="1" spans="1:3">
      <c r="A12" s="12" t="s">
        <v>1659</v>
      </c>
      <c r="B12" s="12"/>
      <c r="C12" s="12"/>
    </row>
    <row r="18" spans="8:8">
      <c r="H18" s="1"/>
    </row>
  </sheetData>
  <mergeCells count="11">
    <mergeCell ref="A1:C1"/>
    <mergeCell ref="A3:B3"/>
    <mergeCell ref="A4:B4"/>
    <mergeCell ref="A5:B5"/>
    <mergeCell ref="A6:B6"/>
    <mergeCell ref="A7:B7"/>
    <mergeCell ref="A8:B8"/>
    <mergeCell ref="A9:B9"/>
    <mergeCell ref="A10:B10"/>
    <mergeCell ref="A11:B11"/>
    <mergeCell ref="A12:C12"/>
  </mergeCells>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C1"/>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ht="29.45" customHeight="1" spans="1:3">
      <c r="A1" s="2" t="s">
        <v>1660</v>
      </c>
      <c r="B1" s="2"/>
      <c r="C1" s="2"/>
    </row>
    <row r="2" ht="25.9" customHeight="1" spans="1:3">
      <c r="A2" s="3"/>
      <c r="B2" s="4"/>
      <c r="C2" s="5" t="s">
        <v>54</v>
      </c>
    </row>
    <row r="3" ht="29.25" customHeight="1" spans="1:3">
      <c r="A3" s="6" t="s">
        <v>1639</v>
      </c>
      <c r="B3" s="7"/>
      <c r="C3" s="8" t="s">
        <v>1640</v>
      </c>
    </row>
    <row r="4" ht="29.25" customHeight="1" spans="1:3">
      <c r="A4" s="9" t="s">
        <v>1652</v>
      </c>
      <c r="B4" s="9"/>
      <c r="C4" s="10"/>
    </row>
    <row r="5" ht="29.25" customHeight="1" spans="1:3">
      <c r="A5" s="9" t="s">
        <v>1653</v>
      </c>
      <c r="B5" s="9"/>
      <c r="C5" s="10"/>
    </row>
    <row r="6" ht="29.25" customHeight="1" spans="1:3">
      <c r="A6" s="9" t="s">
        <v>1654</v>
      </c>
      <c r="B6" s="9"/>
      <c r="C6" s="10"/>
    </row>
    <row r="7" ht="29.25" customHeight="1" spans="1:3">
      <c r="A7" s="9" t="s">
        <v>1655</v>
      </c>
      <c r="B7" s="9"/>
      <c r="C7" s="10"/>
    </row>
    <row r="8" ht="29.25" customHeight="1" spans="1:3">
      <c r="A8" s="8" t="s">
        <v>1645</v>
      </c>
      <c r="B8" s="8"/>
      <c r="C8" s="8" t="s">
        <v>1640</v>
      </c>
    </row>
    <row r="9" ht="29.25" customHeight="1" spans="1:3">
      <c r="A9" s="9" t="s">
        <v>1656</v>
      </c>
      <c r="B9" s="9"/>
      <c r="C9" s="11"/>
    </row>
    <row r="10" ht="29.25" customHeight="1" spans="1:3">
      <c r="A10" s="9" t="s">
        <v>1657</v>
      </c>
      <c r="B10" s="9"/>
      <c r="C10" s="11"/>
    </row>
    <row r="11" ht="29.25" customHeight="1" spans="1:3">
      <c r="A11" s="9" t="s">
        <v>1658</v>
      </c>
      <c r="B11" s="9"/>
      <c r="C11" s="11"/>
    </row>
    <row r="12" ht="23.25" customHeight="1" spans="1:3">
      <c r="A12" s="12" t="s">
        <v>1659</v>
      </c>
      <c r="B12" s="12"/>
      <c r="C12" s="12"/>
    </row>
  </sheetData>
  <mergeCells count="11">
    <mergeCell ref="A1:C1"/>
    <mergeCell ref="A3:B3"/>
    <mergeCell ref="A4:B4"/>
    <mergeCell ref="A5:B5"/>
    <mergeCell ref="A6:B6"/>
    <mergeCell ref="A7:B7"/>
    <mergeCell ref="A8:B8"/>
    <mergeCell ref="A9:B9"/>
    <mergeCell ref="A10:B10"/>
    <mergeCell ref="A11:B11"/>
    <mergeCell ref="A12:C12"/>
  </mergeCells>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何翔</dc:creator>
  <cp:lastModifiedBy>Administrator</cp:lastModifiedBy>
  <dcterms:created xsi:type="dcterms:W3CDTF">2008-01-10T09:59:00Z</dcterms:created>
  <cp:lastPrinted>2018-07-30T09:18:00Z</cp:lastPrinted>
  <dcterms:modified xsi:type="dcterms:W3CDTF">2019-03-15T07:54:21Z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