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概算表调" sheetId="6" r:id="rId1"/>
  </sheets>
  <definedNames>
    <definedName name="_xlnm.Print_Area" localSheetId="0">总概算表调!$A$1:$K$87</definedName>
    <definedName name="_xlnm.Print_Titles" localSheetId="0">总概算表调!$1:$5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<sst xmlns="http://schemas.openxmlformats.org/spreadsheetml/2006/main" count="261" uniqueCount="95">
  <si>
    <t>工程总概算表</t>
  </si>
  <si>
    <t>项目名称：江北产业园东桥片区综合服务中心项目</t>
  </si>
  <si>
    <t>序  号</t>
  </si>
  <si>
    <t>工程或费用名称</t>
  </si>
  <si>
    <t>概算造价(万元)</t>
  </si>
  <si>
    <t>技术经济指标</t>
  </si>
  <si>
    <t>土建工程</t>
  </si>
  <si>
    <t>设  备购置费</t>
  </si>
  <si>
    <t>安  装工程费</t>
  </si>
  <si>
    <t>其它费用</t>
  </si>
  <si>
    <t>合计</t>
  </si>
  <si>
    <t>计量指标</t>
  </si>
  <si>
    <t>单位</t>
  </si>
  <si>
    <t>数量</t>
  </si>
  <si>
    <r>
      <rPr>
        <b/>
        <sz val="12"/>
        <rFont val="宋体"/>
        <charset val="134"/>
      </rPr>
      <t>单位造价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元</t>
    </r>
    <r>
      <rPr>
        <b/>
        <sz val="12"/>
        <rFont val="Times New Roman"/>
        <charset val="134"/>
      </rPr>
      <t>)</t>
    </r>
  </si>
  <si>
    <t>一</t>
  </si>
  <si>
    <t>工程费用</t>
  </si>
  <si>
    <t>总建筑面积</t>
  </si>
  <si>
    <t>m2</t>
  </si>
  <si>
    <t>(一)</t>
  </si>
  <si>
    <t>综合服务中心</t>
  </si>
  <si>
    <t>建筑面积</t>
  </si>
  <si>
    <t>基础工程</t>
  </si>
  <si>
    <t>一般土建工程</t>
  </si>
  <si>
    <t>室内装修工程</t>
  </si>
  <si>
    <t>安装工程</t>
  </si>
  <si>
    <t>给排水工程</t>
  </si>
  <si>
    <t>消防工程</t>
  </si>
  <si>
    <t>强电及照明工程</t>
  </si>
  <si>
    <t>弱电工程</t>
  </si>
  <si>
    <t>通风工程（含空调）</t>
  </si>
  <si>
    <t>抗震支架工程</t>
  </si>
  <si>
    <t>电梯</t>
  </si>
  <si>
    <t>项</t>
  </si>
  <si>
    <t>(二)</t>
  </si>
  <si>
    <t>门卫</t>
  </si>
  <si>
    <t>m3</t>
  </si>
  <si>
    <t>(三)</t>
  </si>
  <si>
    <t>消防水池</t>
  </si>
  <si>
    <t>基坑支护</t>
  </si>
  <si>
    <t>通风工程</t>
  </si>
  <si>
    <t>（四）</t>
  </si>
  <si>
    <t>室外工程</t>
  </si>
  <si>
    <t>场地平整</t>
  </si>
  <si>
    <t>用线红地面积</t>
  </si>
  <si>
    <t>土方（填方）</t>
  </si>
  <si>
    <t>土方量</t>
  </si>
  <si>
    <t>道路、广场及停车场</t>
  </si>
  <si>
    <t>硬地面积</t>
  </si>
  <si>
    <t>围墙</t>
  </si>
  <si>
    <t>围墙长度</t>
  </si>
  <si>
    <t>m</t>
  </si>
  <si>
    <t>大门</t>
  </si>
  <si>
    <t>室外照明</t>
  </si>
  <si>
    <t>绿化及景观</t>
  </si>
  <si>
    <t>绿化面积</t>
  </si>
  <si>
    <t>室外管网</t>
  </si>
  <si>
    <t>充电桩（快充）</t>
  </si>
  <si>
    <t>个</t>
  </si>
  <si>
    <t>充电桩（慢充）</t>
  </si>
  <si>
    <t>变配电工程</t>
  </si>
  <si>
    <t>水泵设备</t>
  </si>
  <si>
    <t>二</t>
  </si>
  <si>
    <t>工程建设其它费用</t>
  </si>
  <si>
    <t>用地费</t>
  </si>
  <si>
    <t>建设单位管理费</t>
  </si>
  <si>
    <t>工程建设监理费</t>
  </si>
  <si>
    <t>设计费</t>
  </si>
  <si>
    <t>勘察费</t>
  </si>
  <si>
    <t>施工图预算编制费</t>
  </si>
  <si>
    <t>竣工图编制费</t>
  </si>
  <si>
    <t>建设项目前期工程咨询费</t>
  </si>
  <si>
    <t>招标代理服务费</t>
  </si>
  <si>
    <t>建设工程交易服务费</t>
  </si>
  <si>
    <t>工程造价咨询服务费</t>
  </si>
  <si>
    <t>环境影响咨询服务费</t>
  </si>
  <si>
    <t>施工图审查费</t>
  </si>
  <si>
    <t>场地准备及临时设施费</t>
  </si>
  <si>
    <t>工程保险费</t>
  </si>
  <si>
    <t>水土保持补偿费</t>
  </si>
  <si>
    <t>劳动安全卫生评审费</t>
  </si>
  <si>
    <t>城市基础设施配套费</t>
  </si>
  <si>
    <t>消防工程检测检查费</t>
  </si>
  <si>
    <t>施工现场远程视频监控管理费</t>
  </si>
  <si>
    <t>人防异地建设费</t>
  </si>
  <si>
    <t>防雷装置施工跟踪检测、设计技术评价费</t>
  </si>
  <si>
    <t>勘察审查费用</t>
  </si>
  <si>
    <t>检测监测费</t>
  </si>
  <si>
    <t>办公及生活用房配套家具、设备</t>
  </si>
  <si>
    <t>工程款支付担保费</t>
  </si>
  <si>
    <t>三</t>
  </si>
  <si>
    <t>预  备  费</t>
  </si>
  <si>
    <t>基本预备费(一+二-征地费）*3%</t>
  </si>
  <si>
    <t>四</t>
  </si>
  <si>
    <t>项目总投资（一+二+三）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</si>
</sst>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 "/>
    <numFmt numFmtId="178" formatCode="0.0000000000000_ "/>
    <numFmt numFmtId="179" formatCode="0.000_ "/>
    <numFmt numFmtId="180" formatCode="0.0000000_ "/>
    <numFmt numFmtId="181" formatCode="0.000000"/>
  </numFmts>
  <fonts count="44">
    <font>
      <sz val="12"/>
      <name val="宋体"/>
      <charset val="134"/>
    </font>
    <font>
      <b/>
      <sz val="12"/>
      <name val="宋体"/>
      <charset val="134"/>
    </font>
    <font>
      <sz val="12"/>
      <color indexed="14"/>
      <name val="宋体"/>
      <charset val="134"/>
    </font>
    <font>
      <b/>
      <sz val="12"/>
      <color indexed="14"/>
      <name val="宋体"/>
      <charset val="134"/>
    </font>
    <font>
      <b/>
      <sz val="12"/>
      <color indexed="10"/>
      <name val="宋体"/>
      <charset val="134"/>
    </font>
    <font>
      <b/>
      <sz val="24"/>
      <name val="楷体_GB2312"/>
      <charset val="134"/>
    </font>
    <font>
      <sz val="12"/>
      <name val="宋体"/>
      <charset val="134"/>
      <scheme val="minor"/>
    </font>
    <font>
      <b/>
      <sz val="14"/>
      <name val="仿宋_GB2312"/>
      <charset val="134"/>
    </font>
    <font>
      <b/>
      <sz val="14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color indexed="10"/>
      <name val="宋体"/>
      <charset val="134"/>
      <scheme val="minor"/>
    </font>
    <font>
      <b/>
      <sz val="24"/>
      <color indexed="10"/>
      <name val="宋体"/>
      <charset val="134"/>
      <scheme val="minor"/>
    </font>
    <font>
      <b/>
      <sz val="22"/>
      <color indexed="10"/>
      <name val="宋体"/>
      <charset val="134"/>
      <scheme val="minor"/>
    </font>
    <font>
      <b/>
      <sz val="22"/>
      <color indexed="12"/>
      <name val="宋体"/>
      <charset val="134"/>
      <scheme val="minor"/>
    </font>
    <font>
      <sz val="20"/>
      <name val="Times New Roman"/>
      <charset val="134"/>
    </font>
    <font>
      <sz val="22"/>
      <name val="Times New Roman"/>
      <charset val="134"/>
    </font>
    <font>
      <b/>
      <sz val="2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indexed="8"/>
      <name val="Tahoma"/>
      <charset val="134"/>
    </font>
    <font>
      <b/>
      <sz val="12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1" fillId="9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/>
    <xf numFmtId="0" fontId="0" fillId="0" borderId="0"/>
    <xf numFmtId="0" fontId="0" fillId="0" borderId="0"/>
    <xf numFmtId="0" fontId="42" fillId="0" borderId="0"/>
  </cellStyleXfs>
  <cellXfs count="80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0" xfId="0" applyFont="1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0" fillId="0" borderId="0" xfId="0" applyFont="1" applyBorder="1"/>
    <xf numFmtId="0" fontId="4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2" fontId="10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2" fontId="6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vertical="center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vertical="center" shrinkToFit="1"/>
      <protection locked="0"/>
    </xf>
    <xf numFmtId="2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2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right" vertical="center"/>
      <protection locked="0"/>
    </xf>
    <xf numFmtId="2" fontId="10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7" fontId="0" fillId="0" borderId="0" xfId="0" applyNumberFormat="1"/>
    <xf numFmtId="178" fontId="0" fillId="0" borderId="0" xfId="0" applyNumberFormat="1"/>
    <xf numFmtId="2" fontId="10" fillId="0" borderId="3" xfId="0" applyNumberFormat="1" applyFont="1" applyFill="1" applyBorder="1" applyAlignment="1">
      <alignment horizontal="right" vertical="center"/>
    </xf>
    <xf numFmtId="177" fontId="0" fillId="0" borderId="0" xfId="0" applyNumberFormat="1" applyFill="1"/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right" vertical="center"/>
      <protection locked="0"/>
    </xf>
    <xf numFmtId="2" fontId="6" fillId="0" borderId="3" xfId="0" applyNumberFormat="1" applyFont="1" applyFill="1" applyBorder="1" applyAlignment="1">
      <alignment horizontal="right" vertical="center"/>
    </xf>
    <xf numFmtId="179" fontId="0" fillId="0" borderId="0" xfId="0" applyNumberFormat="1"/>
    <xf numFmtId="180" fontId="0" fillId="0" borderId="0" xfId="0" applyNumberFormat="1"/>
    <xf numFmtId="0" fontId="1" fillId="0" borderId="0" xfId="0" applyFont="1" applyFill="1"/>
    <xf numFmtId="0" fontId="0" fillId="0" borderId="0" xfId="0" applyFont="1" applyFill="1"/>
    <xf numFmtId="2" fontId="0" fillId="0" borderId="0" xfId="0" applyNumberFormat="1" applyFont="1" applyFill="1"/>
    <xf numFmtId="178" fontId="0" fillId="0" borderId="0" xfId="0" applyNumberFormat="1" applyFill="1"/>
    <xf numFmtId="180" fontId="0" fillId="0" borderId="0" xfId="0" applyNumberFormat="1" applyFont="1" applyFill="1"/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2" fontId="14" fillId="0" borderId="0" xfId="0" applyNumberFormat="1" applyFont="1" applyFill="1" applyBorder="1" applyAlignment="1" applyProtection="1">
      <alignment horizontal="right" vertical="center"/>
      <protection locked="0"/>
    </xf>
    <xf numFmtId="2" fontId="1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left" vertical="center"/>
    </xf>
    <xf numFmtId="1" fontId="0" fillId="0" borderId="0" xfId="0" applyNumberFormat="1" applyAlignment="1">
      <alignment vertical="center"/>
    </xf>
    <xf numFmtId="2" fontId="14" fillId="0" borderId="0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10" fontId="16" fillId="0" borderId="0" xfId="3" applyNumberFormat="1" applyFont="1" applyFill="1"/>
    <xf numFmtId="9" fontId="16" fillId="0" borderId="0" xfId="3" applyNumberFormat="1" applyFont="1" applyFill="1"/>
    <xf numFmtId="9" fontId="17" fillId="4" borderId="0" xfId="3" applyNumberFormat="1" applyFont="1" applyFill="1"/>
    <xf numFmtId="9" fontId="18" fillId="4" borderId="0" xfId="3" applyNumberFormat="1" applyFont="1" applyFill="1"/>
    <xf numFmtId="9" fontId="17" fillId="0" borderId="0" xfId="3" applyNumberFormat="1" applyFont="1" applyFill="1"/>
    <xf numFmtId="181" fontId="16" fillId="5" borderId="0" xfId="0" applyNumberFormat="1" applyFont="1" applyFill="1" applyBorder="1"/>
    <xf numFmtId="0" fontId="0" fillId="0" borderId="0" xfId="0" applyFont="1" applyFill="1" applyBorder="1"/>
    <xf numFmtId="2" fontId="16" fillId="0" borderId="0" xfId="0" applyNumberFormat="1" applyFont="1" applyFill="1" applyBorder="1"/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" xfId="50"/>
    <cellStyle name="常规 2" xfId="51"/>
    <cellStyle name="常规 2 2" xfId="52"/>
    <cellStyle name="常规 2 2 2" xfId="53"/>
    <cellStyle name="常规 2 2 2 2" xfId="54"/>
    <cellStyle name="常规 2 2 3" xfId="55"/>
    <cellStyle name="常规 2 2 3 2" xfId="56"/>
    <cellStyle name="常规 2 2 4" xfId="57"/>
    <cellStyle name="常规 2 2 4 2" xfId="58"/>
    <cellStyle name="常规 2 2 5" xfId="59"/>
    <cellStyle name="常规 2 3" xfId="60"/>
    <cellStyle name="常规 2 3 2" xfId="61"/>
    <cellStyle name="常规 2 3 2 2" xfId="62"/>
    <cellStyle name="常规 2 3 3" xfId="63"/>
    <cellStyle name="常规 2 4" xfId="64"/>
    <cellStyle name="常规 2 4 2" xfId="65"/>
    <cellStyle name="常规 2 5" xfId="66"/>
    <cellStyle name="常规 3" xfId="67"/>
    <cellStyle name="常规 3 2" xfId="68"/>
    <cellStyle name="常规 3 2 2" xfId="69"/>
    <cellStyle name="常规 3 2 2 2" xfId="70"/>
    <cellStyle name="常规 3 2 3" xfId="71"/>
    <cellStyle name="常规 3 3" xfId="72"/>
    <cellStyle name="常规 3 3 2" xfId="73"/>
    <cellStyle name="常规 3 4" xfId="74"/>
    <cellStyle name="常规 4" xfId="75"/>
    <cellStyle name="常规 4 2" xfId="76"/>
    <cellStyle name="常规 4 2 2" xfId="77"/>
    <cellStyle name="常规 4 3" xfId="78"/>
    <cellStyle name="常规 4 3 2" xfId="79"/>
    <cellStyle name="常规 4 4" xfId="80"/>
    <cellStyle name="常规 4 4 2" xfId="81"/>
    <cellStyle name="常规 4 5" xfId="82"/>
    <cellStyle name="常规 5" xfId="83"/>
    <cellStyle name="常规 5 2" xfId="84"/>
    <cellStyle name="常规 5 2 2" xfId="85"/>
    <cellStyle name="常规 5 3" xfId="86"/>
    <cellStyle name="常规 5 3 2" xfId="87"/>
    <cellStyle name="常规 5 4" xfId="88"/>
    <cellStyle name="常规 5 4 2" xfId="89"/>
    <cellStyle name="常规 5 5" xfId="90"/>
    <cellStyle name="常规 6" xfId="91"/>
    <cellStyle name="常规 6 2" xfId="92"/>
    <cellStyle name="常规 6 2 2" xfId="93"/>
    <cellStyle name="常规 6 3" xfId="94"/>
    <cellStyle name="常规 7" xfId="95"/>
    <cellStyle name="常规 8" xfId="96"/>
    <cellStyle name="常规 8 2" xfId="97"/>
    <cellStyle name="常规 9" xfId="98"/>
  </cellStyles>
  <tableStyles count="0" defaultTableStyle="TableStyleMedium2" defaultPivotStyle="PivotStyleLight16"/>
  <colors>
    <mruColors>
      <color rgb="00FFFF00"/>
      <color rgb="00FFCC99"/>
      <color rgb="000000FF"/>
      <color rgb="00CCFFCC"/>
      <color rgb="00FF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E640"/>
  <sheetViews>
    <sheetView tabSelected="1" workbookViewId="0">
      <pane ySplit="1" topLeftCell="A2" activePane="bottomLeft" state="frozen"/>
      <selection/>
      <selection pane="bottomLeft" activeCell="N10" sqref="N10"/>
    </sheetView>
  </sheetViews>
  <sheetFormatPr defaultColWidth="9" defaultRowHeight="14.25"/>
  <cols>
    <col min="1" max="1" width="11.75" style="10" customWidth="1"/>
    <col min="2" max="2" width="38.375" customWidth="1"/>
    <col min="3" max="7" width="10.5" customWidth="1"/>
    <col min="8" max="8" width="12.75" customWidth="1"/>
    <col min="9" max="9" width="6" customWidth="1"/>
    <col min="10" max="10" width="11" customWidth="1"/>
    <col min="11" max="11" width="14.5" customWidth="1"/>
    <col min="12" max="12" width="19.5" customWidth="1"/>
    <col min="13" max="13" width="9.5" customWidth="1"/>
    <col min="14" max="14" width="11.625" customWidth="1"/>
    <col min="15" max="15" width="19.375" customWidth="1"/>
  </cols>
  <sheetData>
    <row r="1" ht="28.5" customHeight="1" spans="1:1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9"/>
    </row>
    <row r="2" ht="28.5" customHeight="1" spans="1:12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34"/>
      <c r="L2" s="9"/>
    </row>
    <row r="3" ht="24" customHeight="1" spans="1:12">
      <c r="A3" s="15" t="s">
        <v>2</v>
      </c>
      <c r="B3" s="16" t="s">
        <v>3</v>
      </c>
      <c r="C3" s="17" t="s">
        <v>4</v>
      </c>
      <c r="D3" s="17"/>
      <c r="E3" s="17"/>
      <c r="F3" s="17"/>
      <c r="G3" s="17"/>
      <c r="H3" s="17" t="s">
        <v>5</v>
      </c>
      <c r="I3" s="17"/>
      <c r="J3" s="17"/>
      <c r="K3" s="17"/>
      <c r="L3" s="9"/>
    </row>
    <row r="4" ht="18.75" customHeight="1" spans="1:12">
      <c r="A4" s="15"/>
      <c r="B4" s="16"/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16" t="s">
        <v>12</v>
      </c>
      <c r="J4" s="16" t="s">
        <v>13</v>
      </c>
      <c r="K4" s="35" t="s">
        <v>14</v>
      </c>
      <c r="L4" s="9"/>
    </row>
    <row r="5" ht="22.5" customHeight="1" spans="1:12">
      <c r="A5" s="15"/>
      <c r="B5" s="16"/>
      <c r="C5" s="15"/>
      <c r="D5" s="15"/>
      <c r="E5" s="15"/>
      <c r="F5" s="15"/>
      <c r="G5" s="15"/>
      <c r="H5" s="16"/>
      <c r="I5" s="16"/>
      <c r="J5" s="16"/>
      <c r="K5" s="35"/>
      <c r="L5" s="9"/>
    </row>
    <row r="6" ht="23.1" customHeight="1" spans="1:15">
      <c r="A6" s="18" t="s">
        <v>15</v>
      </c>
      <c r="B6" s="19" t="s">
        <v>16</v>
      </c>
      <c r="C6" s="20">
        <f>C7+C20+C32+C45</f>
        <v>1030.6387</v>
      </c>
      <c r="D6" s="20">
        <f>D7+D20+D32+D45</f>
        <v>141.2482</v>
      </c>
      <c r="E6" s="20">
        <f>E7+E20+E32+E45</f>
        <v>217.8858</v>
      </c>
      <c r="F6" s="20"/>
      <c r="G6" s="20">
        <f>C6+D6+E6</f>
        <v>1389.7727</v>
      </c>
      <c r="H6" s="20" t="s">
        <v>17</v>
      </c>
      <c r="I6" s="36" t="s">
        <v>18</v>
      </c>
      <c r="J6" s="37">
        <v>2281.17</v>
      </c>
      <c r="K6" s="38">
        <f>SUM(G6/J6)*10000</f>
        <v>6092.36795153364</v>
      </c>
      <c r="L6" s="39"/>
      <c r="N6" s="40"/>
      <c r="O6" s="41"/>
    </row>
    <row r="7" ht="23.1" customHeight="1" spans="1:12">
      <c r="A7" s="21" t="s">
        <v>19</v>
      </c>
      <c r="B7" s="22" t="s">
        <v>20</v>
      </c>
      <c r="C7" s="20">
        <f>C8</f>
        <v>766.7719</v>
      </c>
      <c r="D7" s="20">
        <f>D12</f>
        <v>57.9242</v>
      </c>
      <c r="E7" s="20">
        <f>E12</f>
        <v>181.4425</v>
      </c>
      <c r="F7" s="20"/>
      <c r="G7" s="20">
        <f>SUM(C7:E7)</f>
        <v>1006.1386</v>
      </c>
      <c r="H7" s="20" t="s">
        <v>21</v>
      </c>
      <c r="I7" s="36" t="s">
        <v>18</v>
      </c>
      <c r="J7" s="37">
        <v>2199.17</v>
      </c>
      <c r="K7" s="42">
        <f>G7/J7*10000</f>
        <v>4575.08332689151</v>
      </c>
      <c r="L7" s="43"/>
    </row>
    <row r="8" ht="23.1" customHeight="1" spans="1:12">
      <c r="A8" s="23">
        <v>1</v>
      </c>
      <c r="B8" s="24" t="s">
        <v>6</v>
      </c>
      <c r="C8" s="25">
        <f>SUM(C9:C11)</f>
        <v>766.7719</v>
      </c>
      <c r="D8" s="25"/>
      <c r="E8" s="25"/>
      <c r="F8" s="25"/>
      <c r="G8" s="25">
        <f>C8</f>
        <v>766.7719</v>
      </c>
      <c r="H8" s="25" t="s">
        <v>21</v>
      </c>
      <c r="I8" s="44" t="s">
        <v>18</v>
      </c>
      <c r="J8" s="45">
        <v>2199.17</v>
      </c>
      <c r="K8" s="46">
        <f>C8/J8*10000</f>
        <v>3486.64223320616</v>
      </c>
      <c r="L8" s="9"/>
    </row>
    <row r="9" ht="23.1" customHeight="1" spans="1:12">
      <c r="A9" s="23">
        <v>1.1</v>
      </c>
      <c r="B9" s="24" t="s">
        <v>22</v>
      </c>
      <c r="C9" s="25">
        <f>0.9989+67.1924</f>
        <v>68.1913</v>
      </c>
      <c r="D9" s="25"/>
      <c r="E9" s="25"/>
      <c r="F9" s="25"/>
      <c r="G9" s="25">
        <f>C9</f>
        <v>68.1913</v>
      </c>
      <c r="H9" s="25" t="s">
        <v>21</v>
      </c>
      <c r="I9" s="44" t="s">
        <v>18</v>
      </c>
      <c r="J9" s="45">
        <v>2199.17</v>
      </c>
      <c r="K9" s="46">
        <f>C9/J9*10000</f>
        <v>310.07743830627</v>
      </c>
      <c r="L9" s="9"/>
    </row>
    <row r="10" ht="23.1" customHeight="1" spans="1:12">
      <c r="A10" s="23">
        <v>1.2</v>
      </c>
      <c r="B10" s="24" t="s">
        <v>23</v>
      </c>
      <c r="C10" s="25">
        <f>40.7657+199.5722+78.6818+10.4177+31.919+71.6312+69.9064+16.1495</f>
        <v>519.0435</v>
      </c>
      <c r="D10" s="25"/>
      <c r="E10" s="25"/>
      <c r="F10" s="25"/>
      <c r="G10" s="25">
        <f>C10</f>
        <v>519.0435</v>
      </c>
      <c r="H10" s="25" t="s">
        <v>21</v>
      </c>
      <c r="I10" s="44" t="s">
        <v>18</v>
      </c>
      <c r="J10" s="45">
        <v>2199.17</v>
      </c>
      <c r="K10" s="46">
        <f>C10/J10*10000</f>
        <v>2360.17906755731</v>
      </c>
      <c r="L10" s="9"/>
    </row>
    <row r="11" ht="23.1" customHeight="1" spans="1:13">
      <c r="A11" s="23">
        <v>1.3</v>
      </c>
      <c r="B11" s="24" t="s">
        <v>24</v>
      </c>
      <c r="C11" s="25">
        <f>64.8319+67.4647+47.2405</f>
        <v>179.5371</v>
      </c>
      <c r="D11" s="25"/>
      <c r="E11" s="25"/>
      <c r="F11" s="25"/>
      <c r="G11" s="25">
        <f>C11</f>
        <v>179.5371</v>
      </c>
      <c r="H11" s="25" t="s">
        <v>21</v>
      </c>
      <c r="I11" s="44" t="s">
        <v>18</v>
      </c>
      <c r="J11" s="45">
        <v>2199.17</v>
      </c>
      <c r="K11" s="46">
        <f>C11/J11*10000</f>
        <v>816.385727342588</v>
      </c>
      <c r="L11" s="9"/>
      <c r="M11" s="47"/>
    </row>
    <row r="12" ht="23.1" customHeight="1" spans="1:14">
      <c r="A12" s="23">
        <v>2</v>
      </c>
      <c r="B12" s="24" t="s">
        <v>25</v>
      </c>
      <c r="C12" s="25"/>
      <c r="D12" s="25">
        <f>SUM(D13:D19)</f>
        <v>57.9242</v>
      </c>
      <c r="E12" s="25">
        <f>SUM(E13:E19)</f>
        <v>181.4425</v>
      </c>
      <c r="F12" s="25"/>
      <c r="G12" s="25">
        <f t="shared" ref="G12:G19" si="0">D12+E12</f>
        <v>239.3667</v>
      </c>
      <c r="H12" s="25" t="s">
        <v>21</v>
      </c>
      <c r="I12" s="44" t="s">
        <v>18</v>
      </c>
      <c r="J12" s="45">
        <v>2199.17</v>
      </c>
      <c r="K12" s="46">
        <f t="shared" ref="K12:K19" si="1">G12/J12*10000</f>
        <v>1088.44109368534</v>
      </c>
      <c r="L12" s="9"/>
      <c r="N12" s="40"/>
    </row>
    <row r="13" ht="23.1" customHeight="1" spans="1:12">
      <c r="A13" s="23">
        <v>2.1</v>
      </c>
      <c r="B13" s="24" t="s">
        <v>26</v>
      </c>
      <c r="C13" s="25"/>
      <c r="E13" s="25">
        <v>23.7182</v>
      </c>
      <c r="F13" s="25"/>
      <c r="G13" s="25">
        <f t="shared" si="0"/>
        <v>23.7182</v>
      </c>
      <c r="H13" s="25" t="s">
        <v>21</v>
      </c>
      <c r="I13" s="44" t="s">
        <v>18</v>
      </c>
      <c r="J13" s="45">
        <v>2199.17</v>
      </c>
      <c r="K13" s="46">
        <f t="shared" si="1"/>
        <v>107.850689123624</v>
      </c>
      <c r="L13" s="9"/>
    </row>
    <row r="14" ht="23.1" customHeight="1" spans="1:12">
      <c r="A14" s="23">
        <v>2.2</v>
      </c>
      <c r="B14" s="24" t="s">
        <v>27</v>
      </c>
      <c r="C14" s="25"/>
      <c r="D14" s="25">
        <v>2.8504</v>
      </c>
      <c r="E14" s="25">
        <f>21.1325-D14</f>
        <v>18.2821</v>
      </c>
      <c r="F14" s="25"/>
      <c r="G14" s="25">
        <f t="shared" si="0"/>
        <v>21.1325</v>
      </c>
      <c r="H14" s="25" t="s">
        <v>21</v>
      </c>
      <c r="I14" s="44" t="s">
        <v>18</v>
      </c>
      <c r="J14" s="45">
        <v>2199.17</v>
      </c>
      <c r="K14" s="46">
        <f t="shared" si="1"/>
        <v>96.0930714769663</v>
      </c>
      <c r="L14" s="9"/>
    </row>
    <row r="15" ht="23.1" customHeight="1" spans="1:14">
      <c r="A15" s="23">
        <v>2.3</v>
      </c>
      <c r="B15" s="24" t="s">
        <v>28</v>
      </c>
      <c r="C15" s="25"/>
      <c r="D15" s="25"/>
      <c r="E15" s="25">
        <v>41.0712</v>
      </c>
      <c r="F15" s="25"/>
      <c r="G15" s="25">
        <f t="shared" si="0"/>
        <v>41.0712</v>
      </c>
      <c r="H15" s="25" t="s">
        <v>21</v>
      </c>
      <c r="I15" s="44" t="s">
        <v>18</v>
      </c>
      <c r="J15" s="45">
        <v>2199.17</v>
      </c>
      <c r="K15" s="46">
        <f t="shared" si="1"/>
        <v>186.757731325909</v>
      </c>
      <c r="L15" s="9"/>
      <c r="N15" s="40"/>
    </row>
    <row r="16" ht="23.1" customHeight="1" spans="1:12">
      <c r="A16" s="23">
        <v>2.4</v>
      </c>
      <c r="B16" s="24" t="s">
        <v>29</v>
      </c>
      <c r="C16" s="25"/>
      <c r="D16" s="25"/>
      <c r="E16" s="25">
        <v>32.6667</v>
      </c>
      <c r="F16" s="25"/>
      <c r="G16" s="25">
        <f t="shared" si="0"/>
        <v>32.6667</v>
      </c>
      <c r="H16" s="25" t="s">
        <v>21</v>
      </c>
      <c r="I16" s="44" t="s">
        <v>18</v>
      </c>
      <c r="J16" s="45">
        <v>2199.17</v>
      </c>
      <c r="K16" s="46">
        <f t="shared" si="1"/>
        <v>148.541040483455</v>
      </c>
      <c r="L16" s="9"/>
    </row>
    <row r="17" ht="23.1" customHeight="1" spans="1:15">
      <c r="A17" s="23">
        <v>2.5</v>
      </c>
      <c r="B17" s="24" t="s">
        <v>30</v>
      </c>
      <c r="C17" s="25"/>
      <c r="D17" s="25">
        <v>31.0738</v>
      </c>
      <c r="E17" s="25">
        <f>72.7304-D17</f>
        <v>41.6566</v>
      </c>
      <c r="F17" s="25"/>
      <c r="G17" s="25">
        <f t="shared" si="0"/>
        <v>72.7304</v>
      </c>
      <c r="H17" s="25" t="s">
        <v>21</v>
      </c>
      <c r="I17" s="44" t="s">
        <v>18</v>
      </c>
      <c r="J17" s="45">
        <v>2199.17</v>
      </c>
      <c r="K17" s="46">
        <f t="shared" si="1"/>
        <v>330.717497965141</v>
      </c>
      <c r="L17" s="9"/>
      <c r="O17" s="48"/>
    </row>
    <row r="18" ht="23.1" customHeight="1" spans="1:12">
      <c r="A18" s="23">
        <v>2.6</v>
      </c>
      <c r="B18" s="24" t="s">
        <v>31</v>
      </c>
      <c r="C18" s="25"/>
      <c r="D18" s="25"/>
      <c r="E18" s="25">
        <v>18.108</v>
      </c>
      <c r="F18" s="25"/>
      <c r="G18" s="25">
        <f t="shared" si="0"/>
        <v>18.108</v>
      </c>
      <c r="H18" s="25" t="s">
        <v>21</v>
      </c>
      <c r="I18" s="44" t="s">
        <v>18</v>
      </c>
      <c r="J18" s="45">
        <v>2199.17</v>
      </c>
      <c r="K18" s="46">
        <f t="shared" si="1"/>
        <v>82.3401556041597</v>
      </c>
      <c r="L18" s="9"/>
    </row>
    <row r="19" ht="23.1" customHeight="1" spans="1:12">
      <c r="A19" s="23">
        <v>2.7</v>
      </c>
      <c r="B19" s="24" t="s">
        <v>32</v>
      </c>
      <c r="C19" s="25"/>
      <c r="D19" s="25">
        <v>24</v>
      </c>
      <c r="E19" s="25">
        <f>29.9397-D19</f>
        <v>5.9397</v>
      </c>
      <c r="F19" s="25"/>
      <c r="G19" s="25">
        <f t="shared" si="0"/>
        <v>29.9397</v>
      </c>
      <c r="H19" s="25"/>
      <c r="I19" s="25" t="s">
        <v>33</v>
      </c>
      <c r="J19" s="45">
        <v>1</v>
      </c>
      <c r="K19" s="46">
        <f t="shared" si="1"/>
        <v>299397</v>
      </c>
      <c r="L19" s="9"/>
    </row>
    <row r="20" ht="23.1" customHeight="1" spans="1:12">
      <c r="A20" s="21" t="s">
        <v>34</v>
      </c>
      <c r="B20" s="22" t="s">
        <v>35</v>
      </c>
      <c r="C20" s="20">
        <f>C21</f>
        <v>27.0295</v>
      </c>
      <c r="D20" s="20">
        <f>D25</f>
        <v>0.184</v>
      </c>
      <c r="E20" s="20">
        <f>E25</f>
        <v>1.1294</v>
      </c>
      <c r="F20" s="20"/>
      <c r="G20" s="20">
        <f>C20+E20+D20</f>
        <v>28.3429</v>
      </c>
      <c r="H20" s="20" t="s">
        <v>21</v>
      </c>
      <c r="I20" s="36" t="s">
        <v>18</v>
      </c>
      <c r="J20" s="37">
        <v>15</v>
      </c>
      <c r="K20" s="42">
        <f>SUM(G20/J20)*10000</f>
        <v>18895.2666666667</v>
      </c>
      <c r="L20" s="9"/>
    </row>
    <row r="21" ht="23.1" customHeight="1" spans="1:12">
      <c r="A21" s="23">
        <v>1</v>
      </c>
      <c r="B21" s="24" t="s">
        <v>6</v>
      </c>
      <c r="C21" s="25">
        <f>SUM(C22:C24)</f>
        <v>27.0295</v>
      </c>
      <c r="D21" s="25"/>
      <c r="E21" s="25"/>
      <c r="F21" s="25"/>
      <c r="G21" s="25">
        <f>C21</f>
        <v>27.0295</v>
      </c>
      <c r="H21" s="25" t="s">
        <v>21</v>
      </c>
      <c r="I21" s="44" t="s">
        <v>18</v>
      </c>
      <c r="J21" s="45">
        <v>15</v>
      </c>
      <c r="K21" s="46">
        <f t="shared" ref="K21:K31" si="2">G21/J21*10000</f>
        <v>18019.6666666667</v>
      </c>
      <c r="L21" s="9"/>
    </row>
    <row r="22" ht="23.1" customHeight="1" spans="1:12">
      <c r="A22" s="23">
        <v>1.1</v>
      </c>
      <c r="B22" s="24" t="s">
        <v>22</v>
      </c>
      <c r="C22" s="25">
        <f>0.1194+4.6299</f>
        <v>4.7493</v>
      </c>
      <c r="D22" s="25"/>
      <c r="E22" s="25"/>
      <c r="F22" s="25"/>
      <c r="G22" s="25">
        <f>C22</f>
        <v>4.7493</v>
      </c>
      <c r="H22" s="25" t="s">
        <v>21</v>
      </c>
      <c r="I22" s="44" t="s">
        <v>18</v>
      </c>
      <c r="J22" s="45">
        <v>15</v>
      </c>
      <c r="K22" s="46">
        <f t="shared" si="2"/>
        <v>3166.2</v>
      </c>
      <c r="L22" s="9"/>
    </row>
    <row r="23" ht="23.1" customHeight="1" spans="1:12">
      <c r="A23" s="23">
        <v>1.2</v>
      </c>
      <c r="B23" s="24" t="s">
        <v>23</v>
      </c>
      <c r="C23" s="25">
        <f>0.7412+6.06+1.3033+2.3138+0.1545+7.1957+1.3978</f>
        <v>19.1663</v>
      </c>
      <c r="D23" s="25"/>
      <c r="E23" s="25"/>
      <c r="F23" s="25"/>
      <c r="G23" s="25">
        <f>C23</f>
        <v>19.1663</v>
      </c>
      <c r="H23" s="25" t="s">
        <v>21</v>
      </c>
      <c r="I23" s="44" t="s">
        <v>18</v>
      </c>
      <c r="J23" s="45">
        <v>15</v>
      </c>
      <c r="K23" s="46">
        <f t="shared" si="2"/>
        <v>12777.5333333333</v>
      </c>
      <c r="L23" s="9"/>
    </row>
    <row r="24" ht="23.1" customHeight="1" spans="1:12">
      <c r="A24" s="23">
        <v>1.3</v>
      </c>
      <c r="B24" s="24" t="s">
        <v>24</v>
      </c>
      <c r="C24" s="25">
        <f>0.3763+1.1116+1.626</f>
        <v>3.1139</v>
      </c>
      <c r="D24" s="25"/>
      <c r="E24" s="25"/>
      <c r="F24" s="25"/>
      <c r="G24" s="25">
        <f>C24</f>
        <v>3.1139</v>
      </c>
      <c r="H24" s="25" t="s">
        <v>21</v>
      </c>
      <c r="I24" s="44" t="s">
        <v>18</v>
      </c>
      <c r="J24" s="45">
        <v>15</v>
      </c>
      <c r="K24" s="46">
        <f t="shared" si="2"/>
        <v>2075.93333333333</v>
      </c>
      <c r="L24" s="9"/>
    </row>
    <row r="25" ht="23.1" customHeight="1" spans="1:12">
      <c r="A25" s="23">
        <v>2</v>
      </c>
      <c r="B25" s="24" t="s">
        <v>25</v>
      </c>
      <c r="C25" s="25"/>
      <c r="D25" s="25">
        <f>SUM(D26:D31)</f>
        <v>0.184</v>
      </c>
      <c r="E25" s="25">
        <f>SUM(E26:E31)</f>
        <v>1.1294</v>
      </c>
      <c r="F25" s="25"/>
      <c r="G25" s="25">
        <f t="shared" ref="G25:G31" si="3">D25+E25</f>
        <v>1.3134</v>
      </c>
      <c r="H25" s="25" t="s">
        <v>21</v>
      </c>
      <c r="I25" s="44" t="s">
        <v>18</v>
      </c>
      <c r="J25" s="45">
        <v>15</v>
      </c>
      <c r="K25" s="46">
        <f t="shared" si="2"/>
        <v>875.6</v>
      </c>
      <c r="L25" s="9"/>
    </row>
    <row r="26" ht="23.1" customHeight="1" spans="1:12">
      <c r="A26" s="23">
        <v>2.1</v>
      </c>
      <c r="B26" s="24" t="s">
        <v>26</v>
      </c>
      <c r="C26" s="25"/>
      <c r="D26" s="25"/>
      <c r="E26" s="25">
        <v>0.164</v>
      </c>
      <c r="F26" s="25"/>
      <c r="G26" s="25">
        <f t="shared" si="3"/>
        <v>0.164</v>
      </c>
      <c r="H26" s="25" t="s">
        <v>21</v>
      </c>
      <c r="I26" s="44" t="s">
        <v>18</v>
      </c>
      <c r="J26" s="45">
        <v>15</v>
      </c>
      <c r="K26" s="46">
        <f t="shared" si="2"/>
        <v>109.333333333333</v>
      </c>
      <c r="L26" s="9"/>
    </row>
    <row r="27" ht="23.1" customHeight="1" spans="1:12">
      <c r="A27" s="23">
        <v>2.2</v>
      </c>
      <c r="B27" s="24" t="s">
        <v>27</v>
      </c>
      <c r="C27" s="25"/>
      <c r="D27" s="25"/>
      <c r="E27" s="25">
        <v>0.1306</v>
      </c>
      <c r="F27" s="25"/>
      <c r="G27" s="25">
        <f t="shared" si="3"/>
        <v>0.1306</v>
      </c>
      <c r="H27" s="25" t="s">
        <v>21</v>
      </c>
      <c r="I27" s="44" t="s">
        <v>18</v>
      </c>
      <c r="J27" s="45">
        <v>15</v>
      </c>
      <c r="K27" s="46">
        <f t="shared" si="2"/>
        <v>87.0666666666667</v>
      </c>
      <c r="L27" s="9"/>
    </row>
    <row r="28" ht="23.1" customHeight="1" spans="1:12">
      <c r="A28" s="23">
        <v>2.3</v>
      </c>
      <c r="B28" s="24" t="s">
        <v>28</v>
      </c>
      <c r="C28" s="25"/>
      <c r="D28" s="25"/>
      <c r="E28" s="25">
        <v>0.2982</v>
      </c>
      <c r="F28" s="25"/>
      <c r="G28" s="25">
        <f t="shared" si="3"/>
        <v>0.2982</v>
      </c>
      <c r="H28" s="25" t="s">
        <v>21</v>
      </c>
      <c r="I28" s="44" t="s">
        <v>18</v>
      </c>
      <c r="J28" s="45">
        <v>15</v>
      </c>
      <c r="K28" s="46">
        <f t="shared" si="2"/>
        <v>198.8</v>
      </c>
      <c r="L28" s="9"/>
    </row>
    <row r="29" ht="23.1" customHeight="1" spans="1:12">
      <c r="A29" s="23">
        <v>2.4</v>
      </c>
      <c r="B29" s="24" t="s">
        <v>29</v>
      </c>
      <c r="C29" s="25"/>
      <c r="D29" s="25"/>
      <c r="E29" s="25">
        <v>0.2321</v>
      </c>
      <c r="F29" s="25"/>
      <c r="G29" s="25">
        <f t="shared" si="3"/>
        <v>0.2321</v>
      </c>
      <c r="H29" s="25" t="s">
        <v>21</v>
      </c>
      <c r="I29" s="44" t="s">
        <v>18</v>
      </c>
      <c r="J29" s="45">
        <v>15</v>
      </c>
      <c r="K29" s="46">
        <f t="shared" si="2"/>
        <v>154.733333333333</v>
      </c>
      <c r="L29" s="9"/>
    </row>
    <row r="30" ht="23.1" customHeight="1" spans="1:12">
      <c r="A30" s="23">
        <v>2.5</v>
      </c>
      <c r="B30" s="24" t="s">
        <v>30</v>
      </c>
      <c r="C30" s="25"/>
      <c r="D30" s="25">
        <v>0.184</v>
      </c>
      <c r="E30" s="25">
        <f>0.4885-D30</f>
        <v>0.3045</v>
      </c>
      <c r="F30" s="25"/>
      <c r="G30" s="25">
        <f t="shared" si="3"/>
        <v>0.4885</v>
      </c>
      <c r="H30" s="25" t="s">
        <v>21</v>
      </c>
      <c r="I30" s="44" t="s">
        <v>18</v>
      </c>
      <c r="J30" s="45">
        <v>15</v>
      </c>
      <c r="K30" s="46">
        <f t="shared" si="2"/>
        <v>325.666666666667</v>
      </c>
      <c r="L30" s="9"/>
    </row>
    <row r="31" ht="23.1" customHeight="1" spans="1:12">
      <c r="A31" s="23">
        <v>2.6</v>
      </c>
      <c r="B31" s="24" t="s">
        <v>31</v>
      </c>
      <c r="C31" s="25"/>
      <c r="D31" s="25"/>
      <c r="E31" s="25">
        <v>0</v>
      </c>
      <c r="F31" s="25"/>
      <c r="G31" s="25">
        <f t="shared" si="3"/>
        <v>0</v>
      </c>
      <c r="H31" s="25" t="s">
        <v>21</v>
      </c>
      <c r="I31" s="44" t="s">
        <v>36</v>
      </c>
      <c r="J31" s="45">
        <v>15</v>
      </c>
      <c r="K31" s="46">
        <f t="shared" si="2"/>
        <v>0</v>
      </c>
      <c r="L31" s="9"/>
    </row>
    <row r="32" ht="23.1" customHeight="1" spans="1:12">
      <c r="A32" s="21" t="s">
        <v>37</v>
      </c>
      <c r="B32" s="22" t="s">
        <v>38</v>
      </c>
      <c r="C32" s="20">
        <f>C33</f>
        <v>24.3903</v>
      </c>
      <c r="D32" s="20">
        <f>D38</f>
        <v>0</v>
      </c>
      <c r="E32" s="20">
        <f>E38</f>
        <v>1.1306</v>
      </c>
      <c r="F32" s="20"/>
      <c r="G32" s="20">
        <f>C32+E32+D32</f>
        <v>25.5209</v>
      </c>
      <c r="H32" s="20" t="s">
        <v>21</v>
      </c>
      <c r="I32" s="36" t="s">
        <v>18</v>
      </c>
      <c r="J32" s="37">
        <v>67</v>
      </c>
      <c r="K32" s="42">
        <f>SUM(G32/J32)*10000</f>
        <v>3809.08955223881</v>
      </c>
      <c r="L32" s="9"/>
    </row>
    <row r="33" ht="23.1" customHeight="1" spans="1:12">
      <c r="A33" s="23">
        <v>1</v>
      </c>
      <c r="B33" s="24" t="s">
        <v>6</v>
      </c>
      <c r="C33" s="25">
        <f>SUM(C34:C37)</f>
        <v>24.3903</v>
      </c>
      <c r="D33" s="25"/>
      <c r="E33" s="25"/>
      <c r="F33" s="25"/>
      <c r="G33" s="25">
        <f>C33</f>
        <v>24.3903</v>
      </c>
      <c r="H33" s="25" t="s">
        <v>21</v>
      </c>
      <c r="I33" s="44" t="s">
        <v>18</v>
      </c>
      <c r="J33" s="45">
        <v>67</v>
      </c>
      <c r="K33" s="46">
        <f t="shared" ref="K33:K45" si="4">G33/J33*10000</f>
        <v>3640.34328358209</v>
      </c>
      <c r="L33" s="9"/>
    </row>
    <row r="34" ht="23.1" customHeight="1" spans="1:12">
      <c r="A34" s="23">
        <v>1.1</v>
      </c>
      <c r="B34" s="24" t="s">
        <v>22</v>
      </c>
      <c r="C34" s="25">
        <f>1.6031</f>
        <v>1.6031</v>
      </c>
      <c r="D34" s="25"/>
      <c r="E34" s="25"/>
      <c r="F34" s="25"/>
      <c r="G34" s="25">
        <f>C34</f>
        <v>1.6031</v>
      </c>
      <c r="H34" s="25" t="s">
        <v>21</v>
      </c>
      <c r="I34" s="44" t="s">
        <v>18</v>
      </c>
      <c r="J34" s="45">
        <v>67</v>
      </c>
      <c r="K34" s="46">
        <f t="shared" si="4"/>
        <v>239.268656716418</v>
      </c>
      <c r="L34" s="9"/>
    </row>
    <row r="35" ht="23.1" customHeight="1" spans="1:12">
      <c r="A35" s="23">
        <v>1.2</v>
      </c>
      <c r="B35" s="24" t="s">
        <v>39</v>
      </c>
      <c r="C35" s="25">
        <f>4.6011</f>
        <v>4.6011</v>
      </c>
      <c r="D35" s="25"/>
      <c r="E35" s="25"/>
      <c r="F35" s="25"/>
      <c r="G35" s="25">
        <f>C35</f>
        <v>4.6011</v>
      </c>
      <c r="H35" s="25" t="s">
        <v>21</v>
      </c>
      <c r="I35" s="44" t="s">
        <v>18</v>
      </c>
      <c r="J35" s="45">
        <v>67</v>
      </c>
      <c r="K35" s="46">
        <f t="shared" si="4"/>
        <v>686.731343283582</v>
      </c>
      <c r="L35" s="9"/>
    </row>
    <row r="36" ht="23.1" customHeight="1" spans="1:12">
      <c r="A36" s="23">
        <v>1.3</v>
      </c>
      <c r="B36" s="24" t="s">
        <v>23</v>
      </c>
      <c r="C36" s="25">
        <f>0.1552+8.7607+6.6729+0.2956+0.1814+0.58</f>
        <v>16.6458</v>
      </c>
      <c r="D36" s="25"/>
      <c r="E36" s="25"/>
      <c r="F36" s="25"/>
      <c r="G36" s="25">
        <f>C36</f>
        <v>16.6458</v>
      </c>
      <c r="H36" s="25" t="s">
        <v>21</v>
      </c>
      <c r="I36" s="44" t="s">
        <v>18</v>
      </c>
      <c r="J36" s="45">
        <v>67</v>
      </c>
      <c r="K36" s="46">
        <f t="shared" si="4"/>
        <v>2484.44776119403</v>
      </c>
      <c r="L36" s="9"/>
    </row>
    <row r="37" ht="23.1" customHeight="1" spans="1:12">
      <c r="A37" s="23">
        <v>1.4</v>
      </c>
      <c r="B37" s="24" t="s">
        <v>24</v>
      </c>
      <c r="C37" s="25">
        <f>1.2266+0.3137</f>
        <v>1.5403</v>
      </c>
      <c r="D37" s="25"/>
      <c r="E37" s="25"/>
      <c r="F37" s="25"/>
      <c r="G37" s="25">
        <f>C37</f>
        <v>1.5403</v>
      </c>
      <c r="H37" s="25" t="s">
        <v>21</v>
      </c>
      <c r="I37" s="44" t="s">
        <v>18</v>
      </c>
      <c r="J37" s="45">
        <v>67</v>
      </c>
      <c r="K37" s="46">
        <f t="shared" si="4"/>
        <v>229.89552238806</v>
      </c>
      <c r="L37" s="9"/>
    </row>
    <row r="38" ht="23.1" customHeight="1" spans="1:12">
      <c r="A38" s="23">
        <v>2</v>
      </c>
      <c r="B38" s="24" t="s">
        <v>25</v>
      </c>
      <c r="C38" s="25"/>
      <c r="D38" s="25">
        <f>SUM(D39:D44)</f>
        <v>0</v>
      </c>
      <c r="E38" s="25">
        <f>SUM(E39:E44)</f>
        <v>1.1306</v>
      </c>
      <c r="F38" s="25"/>
      <c r="G38" s="25">
        <f t="shared" ref="G38:G44" si="5">D38+E38</f>
        <v>1.1306</v>
      </c>
      <c r="H38" s="25" t="s">
        <v>21</v>
      </c>
      <c r="I38" s="44" t="s">
        <v>18</v>
      </c>
      <c r="J38" s="45">
        <v>67</v>
      </c>
      <c r="K38" s="46">
        <f t="shared" si="4"/>
        <v>168.746268656716</v>
      </c>
      <c r="L38" s="9"/>
    </row>
    <row r="39" ht="23.1" customHeight="1" spans="1:12">
      <c r="A39" s="23">
        <v>2.1</v>
      </c>
      <c r="B39" s="24" t="s">
        <v>26</v>
      </c>
      <c r="C39" s="25"/>
      <c r="D39" s="25"/>
      <c r="E39" s="25">
        <v>1.1306</v>
      </c>
      <c r="F39" s="25"/>
      <c r="G39" s="25">
        <f t="shared" si="5"/>
        <v>1.1306</v>
      </c>
      <c r="H39" s="25" t="s">
        <v>21</v>
      </c>
      <c r="I39" s="44" t="s">
        <v>18</v>
      </c>
      <c r="J39" s="45">
        <v>67</v>
      </c>
      <c r="K39" s="46">
        <f t="shared" si="4"/>
        <v>168.746268656716</v>
      </c>
      <c r="L39" s="9"/>
    </row>
    <row r="40" ht="23.1" customHeight="1" spans="1:12">
      <c r="A40" s="23">
        <v>2.2</v>
      </c>
      <c r="B40" s="24" t="s">
        <v>27</v>
      </c>
      <c r="C40" s="25"/>
      <c r="D40" s="25"/>
      <c r="E40" s="25"/>
      <c r="F40" s="25"/>
      <c r="G40" s="25">
        <f t="shared" si="5"/>
        <v>0</v>
      </c>
      <c r="H40" s="25" t="s">
        <v>21</v>
      </c>
      <c r="I40" s="44" t="s">
        <v>18</v>
      </c>
      <c r="J40" s="45">
        <v>67</v>
      </c>
      <c r="K40" s="46">
        <f t="shared" si="4"/>
        <v>0</v>
      </c>
      <c r="L40" s="9"/>
    </row>
    <row r="41" ht="23.1" customHeight="1" spans="1:12">
      <c r="A41" s="23">
        <v>2.3</v>
      </c>
      <c r="B41" s="24" t="s">
        <v>28</v>
      </c>
      <c r="C41" s="25"/>
      <c r="D41" s="25"/>
      <c r="E41" s="25"/>
      <c r="F41" s="25"/>
      <c r="G41" s="25">
        <f t="shared" si="5"/>
        <v>0</v>
      </c>
      <c r="H41" s="25" t="s">
        <v>21</v>
      </c>
      <c r="I41" s="44" t="s">
        <v>18</v>
      </c>
      <c r="J41" s="45">
        <v>67</v>
      </c>
      <c r="K41" s="46">
        <f t="shared" si="4"/>
        <v>0</v>
      </c>
      <c r="L41" s="9"/>
    </row>
    <row r="42" ht="23.1" customHeight="1" spans="1:12">
      <c r="A42" s="23">
        <v>2.4</v>
      </c>
      <c r="B42" s="24" t="s">
        <v>29</v>
      </c>
      <c r="C42" s="25"/>
      <c r="D42" s="25"/>
      <c r="E42" s="25"/>
      <c r="F42" s="25"/>
      <c r="G42" s="25">
        <f t="shared" si="5"/>
        <v>0</v>
      </c>
      <c r="H42" s="25" t="s">
        <v>21</v>
      </c>
      <c r="I42" s="44" t="s">
        <v>18</v>
      </c>
      <c r="J42" s="45">
        <v>67</v>
      </c>
      <c r="K42" s="46">
        <f t="shared" si="4"/>
        <v>0</v>
      </c>
      <c r="L42" s="9"/>
    </row>
    <row r="43" ht="23.1" customHeight="1" spans="1:14">
      <c r="A43" s="23">
        <v>2.5</v>
      </c>
      <c r="B43" s="24" t="s">
        <v>40</v>
      </c>
      <c r="C43" s="25"/>
      <c r="D43" s="25"/>
      <c r="E43" s="25"/>
      <c r="F43" s="25"/>
      <c r="G43" s="25">
        <f t="shared" si="5"/>
        <v>0</v>
      </c>
      <c r="H43" s="25" t="s">
        <v>21</v>
      </c>
      <c r="I43" s="44" t="s">
        <v>18</v>
      </c>
      <c r="J43" s="45">
        <v>67</v>
      </c>
      <c r="K43" s="46">
        <f t="shared" si="4"/>
        <v>0</v>
      </c>
      <c r="L43" s="9"/>
      <c r="N43" s="40"/>
    </row>
    <row r="44" ht="23.1" customHeight="1" spans="1:12">
      <c r="A44" s="23">
        <v>2.6</v>
      </c>
      <c r="B44" s="24" t="s">
        <v>31</v>
      </c>
      <c r="C44" s="25"/>
      <c r="D44" s="25"/>
      <c r="E44" s="25"/>
      <c r="F44" s="25"/>
      <c r="G44" s="25">
        <f t="shared" si="5"/>
        <v>0</v>
      </c>
      <c r="H44" s="25" t="s">
        <v>21</v>
      </c>
      <c r="I44" s="44" t="s">
        <v>18</v>
      </c>
      <c r="J44" s="45">
        <v>67</v>
      </c>
      <c r="K44" s="46">
        <f t="shared" si="4"/>
        <v>0</v>
      </c>
      <c r="L44" s="9"/>
    </row>
    <row r="45" s="1" customFormat="1" ht="23.1" customHeight="1" spans="1:12">
      <c r="A45" s="21" t="s">
        <v>41</v>
      </c>
      <c r="B45" s="22" t="s">
        <v>42</v>
      </c>
      <c r="C45" s="20">
        <f>SUM(C46:C57)</f>
        <v>212.447</v>
      </c>
      <c r="D45" s="20">
        <f>SUM(D46:D57)</f>
        <v>83.14</v>
      </c>
      <c r="E45" s="20">
        <f>SUM(E46:E57)</f>
        <v>34.1833</v>
      </c>
      <c r="F45" s="20"/>
      <c r="G45" s="20">
        <f>C45+E45+D45</f>
        <v>329.7703</v>
      </c>
      <c r="H45" s="20" t="s">
        <v>17</v>
      </c>
      <c r="I45" s="44" t="s">
        <v>18</v>
      </c>
      <c r="J45" s="37">
        <v>2281.17</v>
      </c>
      <c r="K45" s="42">
        <f t="shared" si="4"/>
        <v>1445.61913404086</v>
      </c>
      <c r="L45" s="49"/>
    </row>
    <row r="46" s="2" customFormat="1" ht="23.1" customHeight="1" spans="1:12">
      <c r="A46" s="23">
        <v>1</v>
      </c>
      <c r="B46" s="24" t="s">
        <v>43</v>
      </c>
      <c r="C46" s="25">
        <v>15.3682</v>
      </c>
      <c r="D46" s="25"/>
      <c r="E46" s="25"/>
      <c r="F46" s="25"/>
      <c r="G46" s="25">
        <f t="shared" ref="G46:G57" si="6">C46+E46+D46</f>
        <v>15.3682</v>
      </c>
      <c r="H46" s="25" t="s">
        <v>44</v>
      </c>
      <c r="I46" s="44" t="s">
        <v>18</v>
      </c>
      <c r="J46" s="45">
        <v>2660</v>
      </c>
      <c r="K46" s="46">
        <f t="shared" ref="K46:K57" si="7">G46/J46*10000</f>
        <v>57.7751879699248</v>
      </c>
      <c r="L46" s="50"/>
    </row>
    <row r="47" s="2" customFormat="1" ht="23.1" customHeight="1" spans="1:12">
      <c r="A47" s="23">
        <v>2</v>
      </c>
      <c r="B47" s="24" t="s">
        <v>45</v>
      </c>
      <c r="C47" s="25">
        <v>89.7705</v>
      </c>
      <c r="D47" s="25"/>
      <c r="E47" s="25"/>
      <c r="F47" s="25"/>
      <c r="G47" s="25">
        <f t="shared" si="6"/>
        <v>89.7705</v>
      </c>
      <c r="H47" s="25" t="s">
        <v>46</v>
      </c>
      <c r="I47" s="44" t="s">
        <v>36</v>
      </c>
      <c r="J47" s="45">
        <v>36008</v>
      </c>
      <c r="K47" s="46">
        <f t="shared" si="7"/>
        <v>24.9307098422573</v>
      </c>
      <c r="L47" s="50"/>
    </row>
    <row r="48" s="2" customFormat="1" ht="23.1" customHeight="1" spans="1:12">
      <c r="A48" s="23">
        <v>3</v>
      </c>
      <c r="B48" s="24" t="s">
        <v>47</v>
      </c>
      <c r="C48" s="25">
        <v>36.4331</v>
      </c>
      <c r="D48" s="25"/>
      <c r="E48" s="25"/>
      <c r="F48" s="25"/>
      <c r="G48" s="25">
        <f t="shared" si="6"/>
        <v>36.4331</v>
      </c>
      <c r="H48" s="25" t="s">
        <v>48</v>
      </c>
      <c r="I48" s="44" t="s">
        <v>18</v>
      </c>
      <c r="J48" s="45">
        <v>1153.48</v>
      </c>
      <c r="K48" s="46">
        <f t="shared" si="7"/>
        <v>315.853764261192</v>
      </c>
      <c r="L48" s="50"/>
    </row>
    <row r="49" s="2" customFormat="1" ht="23.1" customHeight="1" spans="1:12">
      <c r="A49" s="23">
        <v>4</v>
      </c>
      <c r="B49" s="24" t="s">
        <v>49</v>
      </c>
      <c r="C49" s="25">
        <v>48.0735</v>
      </c>
      <c r="D49" s="25"/>
      <c r="E49" s="25"/>
      <c r="F49" s="25"/>
      <c r="G49" s="25">
        <f t="shared" si="6"/>
        <v>48.0735</v>
      </c>
      <c r="H49" s="25" t="s">
        <v>50</v>
      </c>
      <c r="I49" s="44" t="s">
        <v>51</v>
      </c>
      <c r="J49" s="45">
        <v>184.57</v>
      </c>
      <c r="K49" s="46">
        <f t="shared" si="7"/>
        <v>2604.6215527984</v>
      </c>
      <c r="L49" s="50"/>
    </row>
    <row r="50" s="2" customFormat="1" ht="23.1" customHeight="1" spans="1:12">
      <c r="A50" s="23">
        <v>5</v>
      </c>
      <c r="B50" s="24" t="s">
        <v>52</v>
      </c>
      <c r="C50" s="25">
        <v>3.7948</v>
      </c>
      <c r="D50" s="25"/>
      <c r="E50" s="25"/>
      <c r="F50" s="25"/>
      <c r="G50" s="25">
        <f t="shared" si="6"/>
        <v>3.7948</v>
      </c>
      <c r="H50" s="25"/>
      <c r="I50" s="44" t="s">
        <v>33</v>
      </c>
      <c r="J50" s="45">
        <v>1</v>
      </c>
      <c r="K50" s="46">
        <f t="shared" si="7"/>
        <v>37948</v>
      </c>
      <c r="L50" s="50"/>
    </row>
    <row r="51" s="2" customFormat="1" ht="23.1" customHeight="1" spans="1:12">
      <c r="A51" s="23">
        <v>6</v>
      </c>
      <c r="B51" s="24" t="s">
        <v>53</v>
      </c>
      <c r="C51" s="25"/>
      <c r="D51" s="25"/>
      <c r="E51" s="25">
        <v>7.3007</v>
      </c>
      <c r="F51" s="25"/>
      <c r="G51" s="25">
        <f t="shared" si="6"/>
        <v>7.3007</v>
      </c>
      <c r="H51" s="25" t="s">
        <v>48</v>
      </c>
      <c r="I51" s="44" t="s">
        <v>18</v>
      </c>
      <c r="J51" s="45">
        <v>1153.48</v>
      </c>
      <c r="K51" s="46">
        <f t="shared" si="7"/>
        <v>63.292818254326</v>
      </c>
      <c r="L51" s="50"/>
    </row>
    <row r="52" s="2" customFormat="1" ht="23.1" customHeight="1" spans="1:12">
      <c r="A52" s="23">
        <v>7</v>
      </c>
      <c r="B52" s="24" t="s">
        <v>54</v>
      </c>
      <c r="C52" s="25">
        <v>19.0069</v>
      </c>
      <c r="D52" s="25"/>
      <c r="E52" s="25"/>
      <c r="F52" s="25"/>
      <c r="G52" s="25">
        <f t="shared" si="6"/>
        <v>19.0069</v>
      </c>
      <c r="H52" s="25" t="s">
        <v>55</v>
      </c>
      <c r="I52" s="44" t="s">
        <v>18</v>
      </c>
      <c r="J52" s="45">
        <v>808</v>
      </c>
      <c r="K52" s="46">
        <f t="shared" si="7"/>
        <v>235.233910891089</v>
      </c>
      <c r="L52" s="50"/>
    </row>
    <row r="53" s="2" customFormat="1" ht="24.75" customHeight="1" spans="1:12">
      <c r="A53" s="23">
        <v>8</v>
      </c>
      <c r="B53" s="26" t="s">
        <v>56</v>
      </c>
      <c r="C53" s="25"/>
      <c r="D53" s="25"/>
      <c r="E53" s="25">
        <v>18.4437</v>
      </c>
      <c r="F53" s="25"/>
      <c r="G53" s="25">
        <f t="shared" si="6"/>
        <v>18.4437</v>
      </c>
      <c r="H53" s="25" t="s">
        <v>48</v>
      </c>
      <c r="I53" s="44" t="s">
        <v>18</v>
      </c>
      <c r="J53" s="45">
        <v>1153.48</v>
      </c>
      <c r="K53" s="46">
        <f t="shared" si="7"/>
        <v>159.896140375212</v>
      </c>
      <c r="L53" s="50"/>
    </row>
    <row r="54" s="2" customFormat="1" ht="23.1" customHeight="1" spans="1:12">
      <c r="A54" s="23">
        <v>9</v>
      </c>
      <c r="B54" s="24" t="s">
        <v>57</v>
      </c>
      <c r="C54" s="25"/>
      <c r="D54" s="25">
        <v>4.16</v>
      </c>
      <c r="E54" s="25">
        <f>5.1807-4.16</f>
        <v>1.0207</v>
      </c>
      <c r="F54" s="25"/>
      <c r="G54" s="25">
        <f t="shared" si="6"/>
        <v>5.1807</v>
      </c>
      <c r="H54" s="25"/>
      <c r="I54" s="44" t="s">
        <v>58</v>
      </c>
      <c r="J54" s="45">
        <v>1</v>
      </c>
      <c r="K54" s="46">
        <f t="shared" si="7"/>
        <v>51807</v>
      </c>
      <c r="L54" s="50"/>
    </row>
    <row r="55" s="2" customFormat="1" ht="23.1" customHeight="1" spans="1:12">
      <c r="A55" s="23">
        <v>10</v>
      </c>
      <c r="B55" s="24" t="s">
        <v>59</v>
      </c>
      <c r="C55" s="25"/>
      <c r="D55" s="25">
        <v>1.98</v>
      </c>
      <c r="E55" s="25">
        <f>2.4682-1.98</f>
        <v>0.4882</v>
      </c>
      <c r="F55" s="25"/>
      <c r="G55" s="25">
        <f t="shared" si="6"/>
        <v>2.4682</v>
      </c>
      <c r="H55" s="25"/>
      <c r="I55" s="44" t="s">
        <v>58</v>
      </c>
      <c r="J55" s="45">
        <v>3</v>
      </c>
      <c r="K55" s="46">
        <f t="shared" si="7"/>
        <v>8227.33333333333</v>
      </c>
      <c r="L55" s="50"/>
    </row>
    <row r="56" s="2" customFormat="1" ht="23.1" customHeight="1" spans="1:12">
      <c r="A56" s="23">
        <v>11</v>
      </c>
      <c r="B56" s="24" t="s">
        <v>60</v>
      </c>
      <c r="C56" s="25"/>
      <c r="D56" s="25">
        <v>45</v>
      </c>
      <c r="E56" s="25">
        <f>49.05-D56</f>
        <v>4.05</v>
      </c>
      <c r="F56" s="25"/>
      <c r="G56" s="25">
        <f t="shared" si="6"/>
        <v>49.05</v>
      </c>
      <c r="H56" s="25"/>
      <c r="I56" s="44" t="s">
        <v>33</v>
      </c>
      <c r="J56" s="45">
        <v>1</v>
      </c>
      <c r="K56" s="46">
        <f t="shared" si="7"/>
        <v>490500</v>
      </c>
      <c r="L56" s="50"/>
    </row>
    <row r="57" s="2" customFormat="1" ht="23.1" customHeight="1" spans="1:12">
      <c r="A57" s="23">
        <v>12</v>
      </c>
      <c r="B57" s="27" t="s">
        <v>61</v>
      </c>
      <c r="C57" s="25"/>
      <c r="D57" s="25">
        <v>32</v>
      </c>
      <c r="E57" s="25">
        <f>34.88-D57</f>
        <v>2.88</v>
      </c>
      <c r="F57" s="25"/>
      <c r="G57" s="25">
        <f t="shared" si="6"/>
        <v>34.88</v>
      </c>
      <c r="H57" s="25"/>
      <c r="I57" s="44" t="s">
        <v>33</v>
      </c>
      <c r="J57" s="45">
        <v>1</v>
      </c>
      <c r="K57" s="46">
        <f t="shared" si="7"/>
        <v>348800</v>
      </c>
      <c r="L57" s="50"/>
    </row>
    <row r="58" s="2" customFormat="1" ht="23.1" customHeight="1" spans="1:12">
      <c r="A58" s="28" t="s">
        <v>62</v>
      </c>
      <c r="B58" s="29" t="s">
        <v>63</v>
      </c>
      <c r="C58" s="30"/>
      <c r="D58" s="31"/>
      <c r="E58" s="31"/>
      <c r="F58" s="31">
        <v>362.38</v>
      </c>
      <c r="G58" s="20">
        <f>SUM(E58:F58)</f>
        <v>362.38</v>
      </c>
      <c r="H58" s="20" t="s">
        <v>17</v>
      </c>
      <c r="I58" s="36" t="s">
        <v>18</v>
      </c>
      <c r="J58" s="37">
        <v>2281.17</v>
      </c>
      <c r="K58" s="42">
        <f t="shared" ref="K58:K87" si="8">SUM(G58)/J58*10000</f>
        <v>1588.57077727657</v>
      </c>
      <c r="L58" s="51"/>
    </row>
    <row r="59" s="2" customFormat="1" ht="23.1" customHeight="1" spans="1:12">
      <c r="A59" s="32">
        <v>1</v>
      </c>
      <c r="B59" s="26" t="s">
        <v>64</v>
      </c>
      <c r="C59" s="30"/>
      <c r="D59" s="31"/>
      <c r="E59" s="31"/>
      <c r="F59" s="33">
        <v>120</v>
      </c>
      <c r="G59" s="25">
        <f t="shared" ref="G59:G66" si="9">SUM(F59)</f>
        <v>120</v>
      </c>
      <c r="H59" s="25" t="s">
        <v>17</v>
      </c>
      <c r="I59" s="36" t="s">
        <v>18</v>
      </c>
      <c r="J59" s="45">
        <v>2281.17</v>
      </c>
      <c r="K59" s="46">
        <f t="shared" si="8"/>
        <v>526.045844895383</v>
      </c>
      <c r="L59" s="51"/>
    </row>
    <row r="60" s="3" customFormat="1" ht="23.1" customHeight="1" spans="1:42">
      <c r="A60" s="32">
        <v>2</v>
      </c>
      <c r="B60" s="26" t="s">
        <v>65</v>
      </c>
      <c r="C60" s="30"/>
      <c r="D60" s="31"/>
      <c r="E60" s="31"/>
      <c r="F60" s="33">
        <v>35.439135</v>
      </c>
      <c r="G60" s="25">
        <f t="shared" si="9"/>
        <v>35.439135</v>
      </c>
      <c r="H60" s="25" t="s">
        <v>17</v>
      </c>
      <c r="I60" s="36" t="s">
        <v>18</v>
      </c>
      <c r="J60" s="45">
        <v>2281.17</v>
      </c>
      <c r="K60" s="46">
        <f t="shared" si="8"/>
        <v>155.355080945304</v>
      </c>
      <c r="L60" s="9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</row>
    <row r="61" s="3" customFormat="1" ht="23.1" customHeight="1" spans="1:42">
      <c r="A61" s="32">
        <v>3</v>
      </c>
      <c r="B61" s="26" t="s">
        <v>66</v>
      </c>
      <c r="C61" s="30"/>
      <c r="D61" s="31"/>
      <c r="E61" s="31"/>
      <c r="F61" s="33">
        <v>35.509032</v>
      </c>
      <c r="G61" s="25">
        <f t="shared" si="9"/>
        <v>35.509032</v>
      </c>
      <c r="H61" s="25" t="s">
        <v>17</v>
      </c>
      <c r="I61" s="36" t="s">
        <v>18</v>
      </c>
      <c r="J61" s="45">
        <v>2281.17</v>
      </c>
      <c r="K61" s="46">
        <f t="shared" si="8"/>
        <v>155.66148949881</v>
      </c>
      <c r="L61" s="52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</row>
    <row r="62" s="3" customFormat="1" ht="23.1" customHeight="1" spans="1:42">
      <c r="A62" s="32">
        <v>4</v>
      </c>
      <c r="B62" s="26" t="s">
        <v>67</v>
      </c>
      <c r="C62" s="30"/>
      <c r="D62" s="31"/>
      <c r="E62" s="31"/>
      <c r="F62" s="33">
        <v>46.3207725</v>
      </c>
      <c r="G62" s="25">
        <f t="shared" si="9"/>
        <v>46.3207725</v>
      </c>
      <c r="H62" s="25" t="s">
        <v>17</v>
      </c>
      <c r="I62" s="36" t="s">
        <v>18</v>
      </c>
      <c r="J62" s="45">
        <v>2281.17</v>
      </c>
      <c r="K62" s="46">
        <f t="shared" si="8"/>
        <v>203.057082549744</v>
      </c>
      <c r="L62" s="9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</row>
    <row r="63" s="3" customFormat="1" ht="23.1" customHeight="1" spans="1:42">
      <c r="A63" s="32">
        <v>5</v>
      </c>
      <c r="B63" s="26" t="s">
        <v>68</v>
      </c>
      <c r="C63" s="30"/>
      <c r="D63" s="31"/>
      <c r="E63" s="31"/>
      <c r="F63" s="33">
        <v>11.11816</v>
      </c>
      <c r="G63" s="25">
        <f t="shared" si="9"/>
        <v>11.11816</v>
      </c>
      <c r="H63" s="25" t="s">
        <v>17</v>
      </c>
      <c r="I63" s="36" t="s">
        <v>18</v>
      </c>
      <c r="J63" s="45">
        <v>2281.17</v>
      </c>
      <c r="K63" s="46">
        <f t="shared" si="8"/>
        <v>48.7388489240171</v>
      </c>
      <c r="L63" s="9"/>
      <c r="M63" s="50"/>
      <c r="N63" s="50"/>
      <c r="O63" s="53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</row>
    <row r="64" s="4" customFormat="1" ht="23.1" customHeight="1" spans="1:42">
      <c r="A64" s="32">
        <v>6</v>
      </c>
      <c r="B64" s="26" t="s">
        <v>69</v>
      </c>
      <c r="C64" s="30"/>
      <c r="D64" s="31"/>
      <c r="E64" s="31"/>
      <c r="F64" s="33">
        <v>4.63207725</v>
      </c>
      <c r="G64" s="25">
        <f t="shared" si="9"/>
        <v>4.63207725</v>
      </c>
      <c r="H64" s="25" t="s">
        <v>17</v>
      </c>
      <c r="I64" s="36" t="s">
        <v>18</v>
      </c>
      <c r="J64" s="45">
        <v>2281.17</v>
      </c>
      <c r="K64" s="46">
        <f t="shared" si="8"/>
        <v>20.3057082549744</v>
      </c>
      <c r="L64" s="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</row>
    <row r="65" s="2" customFormat="1" ht="23.1" customHeight="1" spans="1:12">
      <c r="A65" s="32">
        <v>7</v>
      </c>
      <c r="B65" s="26" t="s">
        <v>70</v>
      </c>
      <c r="C65" s="25"/>
      <c r="D65" s="25"/>
      <c r="E65" s="25"/>
      <c r="F65" s="25">
        <v>3.7056618</v>
      </c>
      <c r="G65" s="25">
        <f t="shared" si="9"/>
        <v>3.7056618</v>
      </c>
      <c r="H65" s="25" t="s">
        <v>17</v>
      </c>
      <c r="I65" s="36" t="s">
        <v>18</v>
      </c>
      <c r="J65" s="45">
        <v>2281.17</v>
      </c>
      <c r="K65" s="46">
        <f t="shared" si="8"/>
        <v>16.2445666039795</v>
      </c>
      <c r="L65" s="50"/>
    </row>
    <row r="66" s="1" customFormat="1" ht="23.1" customHeight="1" spans="1:12">
      <c r="A66" s="32">
        <v>8</v>
      </c>
      <c r="B66" s="26" t="s">
        <v>71</v>
      </c>
      <c r="C66" s="25"/>
      <c r="D66" s="25"/>
      <c r="E66" s="25"/>
      <c r="F66" s="25">
        <v>5.7277755</v>
      </c>
      <c r="G66" s="25">
        <f t="shared" si="9"/>
        <v>5.7277755</v>
      </c>
      <c r="H66" s="25" t="s">
        <v>17</v>
      </c>
      <c r="I66" s="36" t="s">
        <v>18</v>
      </c>
      <c r="J66" s="45">
        <v>2281.17</v>
      </c>
      <c r="K66" s="46">
        <f t="shared" si="8"/>
        <v>25.1089375189048</v>
      </c>
      <c r="L66" s="49"/>
    </row>
    <row r="67" s="2" customFormat="1" ht="21" customHeight="1" spans="1:12">
      <c r="A67" s="32">
        <v>9</v>
      </c>
      <c r="B67" s="26" t="s">
        <v>72</v>
      </c>
      <c r="C67" s="25"/>
      <c r="D67" s="25"/>
      <c r="E67" s="25"/>
      <c r="F67" s="25">
        <v>7.914195</v>
      </c>
      <c r="G67" s="25">
        <f t="shared" ref="G67:G73" si="10">F67</f>
        <v>7.914195</v>
      </c>
      <c r="H67" s="25" t="s">
        <v>17</v>
      </c>
      <c r="I67" s="36" t="s">
        <v>18</v>
      </c>
      <c r="J67" s="45">
        <v>2281.17</v>
      </c>
      <c r="K67" s="46">
        <f t="shared" si="8"/>
        <v>34.6935782953484</v>
      </c>
      <c r="L67" s="50"/>
    </row>
    <row r="68" s="2" customFormat="1" ht="23.1" customHeight="1" spans="1:12">
      <c r="A68" s="32">
        <v>10</v>
      </c>
      <c r="B68" s="26" t="s">
        <v>73</v>
      </c>
      <c r="C68" s="25"/>
      <c r="D68" s="25"/>
      <c r="E68" s="25"/>
      <c r="F68" s="25">
        <v>0.675</v>
      </c>
      <c r="G68" s="25">
        <f t="shared" si="10"/>
        <v>0.675</v>
      </c>
      <c r="H68" s="25" t="s">
        <v>17</v>
      </c>
      <c r="I68" s="36" t="s">
        <v>18</v>
      </c>
      <c r="J68" s="45">
        <v>2281.17</v>
      </c>
      <c r="K68" s="46">
        <f t="shared" si="8"/>
        <v>2.95900787753653</v>
      </c>
      <c r="L68" s="50"/>
    </row>
    <row r="69" s="2" customFormat="1" ht="21" customHeight="1" spans="1:12">
      <c r="A69" s="32">
        <v>11</v>
      </c>
      <c r="B69" s="26" t="s">
        <v>74</v>
      </c>
      <c r="C69" s="25"/>
      <c r="D69" s="25"/>
      <c r="E69" s="25"/>
      <c r="F69" s="25">
        <v>5.887034</v>
      </c>
      <c r="G69" s="25">
        <f t="shared" si="10"/>
        <v>5.887034</v>
      </c>
      <c r="H69" s="25" t="s">
        <v>17</v>
      </c>
      <c r="I69" s="36" t="s">
        <v>18</v>
      </c>
      <c r="J69" s="45">
        <v>2281.17</v>
      </c>
      <c r="K69" s="46">
        <f t="shared" si="8"/>
        <v>25.8070814538154</v>
      </c>
      <c r="L69" s="50"/>
    </row>
    <row r="70" s="2" customFormat="1" ht="21.95" customHeight="1" spans="1:12">
      <c r="A70" s="32">
        <v>12</v>
      </c>
      <c r="B70" s="26" t="s">
        <v>75</v>
      </c>
      <c r="C70" s="25"/>
      <c r="D70" s="25"/>
      <c r="E70" s="25"/>
      <c r="F70" s="25">
        <v>2.73162833333333</v>
      </c>
      <c r="G70" s="25">
        <f t="shared" si="10"/>
        <v>2.73162833333333</v>
      </c>
      <c r="H70" s="25" t="s">
        <v>17</v>
      </c>
      <c r="I70" s="36" t="s">
        <v>18</v>
      </c>
      <c r="J70" s="45">
        <v>2281.17</v>
      </c>
      <c r="K70" s="46">
        <f t="shared" si="8"/>
        <v>11.9746811212375</v>
      </c>
      <c r="L70" s="50"/>
    </row>
    <row r="71" s="2" customFormat="1" ht="23.1" customHeight="1" spans="1:12">
      <c r="A71" s="32">
        <v>13</v>
      </c>
      <c r="B71" s="26" t="s">
        <v>76</v>
      </c>
      <c r="C71" s="25"/>
      <c r="D71" s="25"/>
      <c r="E71" s="25"/>
      <c r="F71" s="25">
        <v>2.584655</v>
      </c>
      <c r="G71" s="25">
        <f t="shared" si="10"/>
        <v>2.584655</v>
      </c>
      <c r="H71" s="25" t="s">
        <v>17</v>
      </c>
      <c r="I71" s="36" t="s">
        <v>18</v>
      </c>
      <c r="J71" s="45">
        <v>2281.17</v>
      </c>
      <c r="K71" s="46">
        <f t="shared" si="8"/>
        <v>11.3303918603173</v>
      </c>
      <c r="L71" s="50"/>
    </row>
    <row r="72" s="2" customFormat="1" ht="23.1" customHeight="1" spans="1:12">
      <c r="A72" s="32">
        <v>14</v>
      </c>
      <c r="B72" s="26" t="s">
        <v>77</v>
      </c>
      <c r="C72" s="25"/>
      <c r="D72" s="25"/>
      <c r="E72" s="25"/>
      <c r="F72" s="25">
        <v>6.94885</v>
      </c>
      <c r="G72" s="25">
        <f t="shared" si="10"/>
        <v>6.94885</v>
      </c>
      <c r="H72" s="25" t="s">
        <v>17</v>
      </c>
      <c r="I72" s="36" t="s">
        <v>18</v>
      </c>
      <c r="J72" s="45">
        <v>2281.17</v>
      </c>
      <c r="K72" s="46">
        <f t="shared" si="8"/>
        <v>30.4617805775107</v>
      </c>
      <c r="L72" s="50"/>
    </row>
    <row r="73" s="2" customFormat="1" ht="23.1" customHeight="1" spans="1:12">
      <c r="A73" s="32">
        <v>15</v>
      </c>
      <c r="B73" s="26" t="s">
        <v>78</v>
      </c>
      <c r="C73" s="25"/>
      <c r="D73" s="25"/>
      <c r="E73" s="25"/>
      <c r="F73" s="25">
        <v>4.16931</v>
      </c>
      <c r="G73" s="25">
        <f t="shared" si="10"/>
        <v>4.16931</v>
      </c>
      <c r="H73" s="25" t="s">
        <v>17</v>
      </c>
      <c r="I73" s="36" t="s">
        <v>18</v>
      </c>
      <c r="J73" s="45">
        <v>2281.17</v>
      </c>
      <c r="K73" s="46">
        <f t="shared" si="8"/>
        <v>18.2770683465064</v>
      </c>
      <c r="L73" s="50"/>
    </row>
    <row r="74" s="2" customFormat="1" ht="23.1" customHeight="1" spans="1:12">
      <c r="A74" s="32">
        <v>16</v>
      </c>
      <c r="B74" s="26" t="s">
        <v>79</v>
      </c>
      <c r="C74" s="25"/>
      <c r="D74" s="25"/>
      <c r="E74" s="25"/>
      <c r="F74" s="25">
        <v>0</v>
      </c>
      <c r="G74" s="25">
        <f t="shared" ref="G74:G84" si="11">F74</f>
        <v>0</v>
      </c>
      <c r="H74" s="25" t="s">
        <v>17</v>
      </c>
      <c r="I74" s="36" t="s">
        <v>18</v>
      </c>
      <c r="J74" s="45">
        <v>2281.17</v>
      </c>
      <c r="K74" s="46">
        <f t="shared" ref="K74:K83" si="12">SUM(G74)/J74*10000</f>
        <v>0</v>
      </c>
      <c r="L74" s="50"/>
    </row>
    <row r="75" s="2" customFormat="1" ht="23.1" customHeight="1" spans="1:12">
      <c r="A75" s="32">
        <v>17</v>
      </c>
      <c r="B75" s="26" t="s">
        <v>80</v>
      </c>
      <c r="C75" s="25"/>
      <c r="D75" s="25"/>
      <c r="E75" s="25"/>
      <c r="F75" s="25">
        <v>1.38977</v>
      </c>
      <c r="G75" s="25">
        <f t="shared" si="11"/>
        <v>1.38977</v>
      </c>
      <c r="H75" s="25" t="s">
        <v>17</v>
      </c>
      <c r="I75" s="36" t="s">
        <v>18</v>
      </c>
      <c r="J75" s="45">
        <v>2281.17</v>
      </c>
      <c r="K75" s="46">
        <f t="shared" si="12"/>
        <v>6.09235611550213</v>
      </c>
      <c r="L75" s="50"/>
    </row>
    <row r="76" s="2" customFormat="1" ht="23.1" customHeight="1" spans="1:12">
      <c r="A76" s="32">
        <v>18</v>
      </c>
      <c r="B76" s="26" t="s">
        <v>81</v>
      </c>
      <c r="C76" s="25"/>
      <c r="D76" s="25"/>
      <c r="E76" s="25"/>
      <c r="F76" s="25">
        <v>2.28117</v>
      </c>
      <c r="G76" s="25">
        <f t="shared" si="11"/>
        <v>2.28117</v>
      </c>
      <c r="H76" s="25" t="s">
        <v>17</v>
      </c>
      <c r="I76" s="36" t="s">
        <v>18</v>
      </c>
      <c r="J76" s="45">
        <v>2281.17</v>
      </c>
      <c r="K76" s="46">
        <f t="shared" si="12"/>
        <v>10</v>
      </c>
      <c r="L76" s="50"/>
    </row>
    <row r="77" s="2" customFormat="1" ht="23.1" customHeight="1" spans="1:12">
      <c r="A77" s="32">
        <v>19</v>
      </c>
      <c r="B77" s="26" t="s">
        <v>82</v>
      </c>
      <c r="C77" s="25"/>
      <c r="D77" s="25"/>
      <c r="E77" s="25"/>
      <c r="F77" s="25">
        <v>0.4252</v>
      </c>
      <c r="G77" s="25">
        <f t="shared" si="11"/>
        <v>0.4252</v>
      </c>
      <c r="H77" s="25" t="s">
        <v>17</v>
      </c>
      <c r="I77" s="36" t="s">
        <v>18</v>
      </c>
      <c r="J77" s="45">
        <v>2281.17</v>
      </c>
      <c r="K77" s="46">
        <f t="shared" si="12"/>
        <v>1.86395577707931</v>
      </c>
      <c r="L77" s="50"/>
    </row>
    <row r="78" s="2" customFormat="1" ht="23.1" customHeight="1" spans="1:12">
      <c r="A78" s="32">
        <v>20</v>
      </c>
      <c r="B78" s="26" t="s">
        <v>83</v>
      </c>
      <c r="C78" s="25"/>
      <c r="D78" s="25"/>
      <c r="E78" s="25"/>
      <c r="F78" s="25">
        <v>0</v>
      </c>
      <c r="G78" s="25">
        <f t="shared" si="11"/>
        <v>0</v>
      </c>
      <c r="H78" s="25" t="s">
        <v>17</v>
      </c>
      <c r="I78" s="36" t="s">
        <v>18</v>
      </c>
      <c r="J78" s="45">
        <v>2281.17</v>
      </c>
      <c r="K78" s="46">
        <f t="shared" si="12"/>
        <v>0</v>
      </c>
      <c r="L78" s="50"/>
    </row>
    <row r="79" s="2" customFormat="1" ht="23.1" customHeight="1" spans="1:12">
      <c r="A79" s="32">
        <v>21</v>
      </c>
      <c r="B79" s="26" t="s">
        <v>84</v>
      </c>
      <c r="C79" s="25"/>
      <c r="D79" s="25"/>
      <c r="E79" s="25"/>
      <c r="F79" s="25">
        <v>13.29</v>
      </c>
      <c r="G79" s="25">
        <f t="shared" si="11"/>
        <v>13.29</v>
      </c>
      <c r="H79" s="25" t="s">
        <v>17</v>
      </c>
      <c r="I79" s="36" t="s">
        <v>18</v>
      </c>
      <c r="J79" s="45">
        <v>2281.17</v>
      </c>
      <c r="K79" s="46">
        <f t="shared" si="12"/>
        <v>58.2595773221636</v>
      </c>
      <c r="L79" s="50"/>
    </row>
    <row r="80" s="2" customFormat="1" ht="24" customHeight="1" spans="1:12">
      <c r="A80" s="32">
        <v>22</v>
      </c>
      <c r="B80" s="26" t="s">
        <v>85</v>
      </c>
      <c r="C80" s="25"/>
      <c r="D80" s="25"/>
      <c r="E80" s="25"/>
      <c r="F80" s="25">
        <v>0.19161828</v>
      </c>
      <c r="G80" s="25">
        <f t="shared" si="11"/>
        <v>0.19161828</v>
      </c>
      <c r="H80" s="25" t="s">
        <v>17</v>
      </c>
      <c r="I80" s="36" t="s">
        <v>18</v>
      </c>
      <c r="J80" s="45">
        <v>2281.17</v>
      </c>
      <c r="K80" s="46">
        <f t="shared" si="12"/>
        <v>0.84</v>
      </c>
      <c r="L80" s="50"/>
    </row>
    <row r="81" s="2" customFormat="1" ht="23.1" customHeight="1" spans="1:12">
      <c r="A81" s="32">
        <v>23</v>
      </c>
      <c r="B81" s="26" t="s">
        <v>86</v>
      </c>
      <c r="C81" s="25"/>
      <c r="D81" s="25"/>
      <c r="E81" s="25"/>
      <c r="F81" s="25">
        <v>0.3892</v>
      </c>
      <c r="G81" s="25">
        <f t="shared" si="11"/>
        <v>0.3892</v>
      </c>
      <c r="H81" s="25" t="s">
        <v>17</v>
      </c>
      <c r="I81" s="36" t="s">
        <v>18</v>
      </c>
      <c r="J81" s="45">
        <v>2281.17</v>
      </c>
      <c r="K81" s="46">
        <f t="shared" si="12"/>
        <v>1.70614202361069</v>
      </c>
      <c r="L81" s="50"/>
    </row>
    <row r="82" s="2" customFormat="1" ht="23.1" customHeight="1" spans="1:12">
      <c r="A82" s="32">
        <v>24</v>
      </c>
      <c r="B82" s="26" t="s">
        <v>87</v>
      </c>
      <c r="C82" s="25"/>
      <c r="D82" s="25"/>
      <c r="E82" s="25"/>
      <c r="F82" s="25">
        <v>5</v>
      </c>
      <c r="G82" s="25">
        <f t="shared" si="11"/>
        <v>5</v>
      </c>
      <c r="H82" s="25" t="s">
        <v>17</v>
      </c>
      <c r="I82" s="36" t="s">
        <v>18</v>
      </c>
      <c r="J82" s="45">
        <v>2281.17</v>
      </c>
      <c r="K82" s="46">
        <f t="shared" si="12"/>
        <v>21.9185768706409</v>
      </c>
      <c r="L82" s="50"/>
    </row>
    <row r="83" s="2" customFormat="1" ht="23.1" customHeight="1" spans="1:12">
      <c r="A83" s="32">
        <v>25</v>
      </c>
      <c r="B83" s="26" t="s">
        <v>88</v>
      </c>
      <c r="C83" s="25"/>
      <c r="D83" s="25"/>
      <c r="E83" s="25"/>
      <c r="F83" s="25">
        <v>44.97</v>
      </c>
      <c r="G83" s="25">
        <f t="shared" si="11"/>
        <v>44.97</v>
      </c>
      <c r="H83" s="25" t="s">
        <v>17</v>
      </c>
      <c r="I83" s="36" t="s">
        <v>18</v>
      </c>
      <c r="J83" s="45">
        <v>2281.17</v>
      </c>
      <c r="K83" s="46">
        <f t="shared" si="12"/>
        <v>197.135680374545</v>
      </c>
      <c r="L83" s="50"/>
    </row>
    <row r="84" s="2" customFormat="1" ht="23.1" customHeight="1" spans="1:12">
      <c r="A84" s="32">
        <v>26</v>
      </c>
      <c r="B84" s="26" t="s">
        <v>89</v>
      </c>
      <c r="C84" s="25"/>
      <c r="D84" s="25"/>
      <c r="E84" s="25"/>
      <c r="F84" s="25">
        <v>1.083318</v>
      </c>
      <c r="G84" s="25">
        <f t="shared" si="11"/>
        <v>1.083318</v>
      </c>
      <c r="H84" s="25" t="s">
        <v>17</v>
      </c>
      <c r="I84" s="36" t="s">
        <v>18</v>
      </c>
      <c r="J84" s="45">
        <v>2281.17</v>
      </c>
      <c r="K84" s="46">
        <f t="shared" ref="K84" si="13">SUM(G84)/J84*10000</f>
        <v>4.7489577716698</v>
      </c>
      <c r="L84" s="50"/>
    </row>
    <row r="85" s="2" customFormat="1" ht="23.1" customHeight="1" spans="1:12">
      <c r="A85" s="28" t="s">
        <v>90</v>
      </c>
      <c r="B85" s="19" t="s">
        <v>91</v>
      </c>
      <c r="C85" s="20"/>
      <c r="D85" s="20"/>
      <c r="E85" s="20"/>
      <c r="F85" s="20">
        <f>F86</f>
        <v>48.97</v>
      </c>
      <c r="G85" s="20">
        <f>SUM(F85)</f>
        <v>48.97</v>
      </c>
      <c r="H85" s="25" t="s">
        <v>17</v>
      </c>
      <c r="I85" s="36" t="s">
        <v>18</v>
      </c>
      <c r="J85" s="37">
        <v>2281.17</v>
      </c>
      <c r="K85" s="42">
        <f t="shared" si="8"/>
        <v>214.670541871057</v>
      </c>
      <c r="L85" s="50"/>
    </row>
    <row r="86" s="2" customFormat="1" ht="23.1" customHeight="1" spans="1:12">
      <c r="A86" s="54">
        <v>1</v>
      </c>
      <c r="B86" s="26" t="s">
        <v>92</v>
      </c>
      <c r="C86" s="25"/>
      <c r="D86" s="25"/>
      <c r="E86" s="25"/>
      <c r="F86" s="25">
        <v>48.97</v>
      </c>
      <c r="G86" s="25">
        <f>F86</f>
        <v>48.97</v>
      </c>
      <c r="H86" s="25"/>
      <c r="I86" s="36"/>
      <c r="J86" s="37"/>
      <c r="K86" s="46"/>
      <c r="L86" s="50"/>
    </row>
    <row r="87" s="1" customFormat="1" ht="22.5" customHeight="1" spans="1:187">
      <c r="A87" s="28" t="s">
        <v>93</v>
      </c>
      <c r="B87" s="19" t="s">
        <v>94</v>
      </c>
      <c r="C87" s="20">
        <f>C6+C58+C85</f>
        <v>1030.6387</v>
      </c>
      <c r="D87" s="20">
        <f>D6+D58+D85</f>
        <v>141.2482</v>
      </c>
      <c r="E87" s="20">
        <f>E6+E58+E85</f>
        <v>217.8858</v>
      </c>
      <c r="F87" s="20">
        <f>SUM(F6+F58+F85)</f>
        <v>411.35</v>
      </c>
      <c r="G87" s="20">
        <f>C87+D87+E87+F87</f>
        <v>1801.1227</v>
      </c>
      <c r="H87" s="20" t="s">
        <v>17</v>
      </c>
      <c r="I87" s="36" t="s">
        <v>18</v>
      </c>
      <c r="J87" s="37">
        <v>2281.17</v>
      </c>
      <c r="K87" s="42">
        <f t="shared" si="8"/>
        <v>7895.60927068127</v>
      </c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</row>
    <row r="88" s="2" customFormat="1" ht="23.1" customHeight="1" spans="1:11">
      <c r="A88" s="55"/>
      <c r="B88" s="56"/>
      <c r="C88" s="57"/>
      <c r="D88" s="57"/>
      <c r="E88" s="57"/>
      <c r="F88" s="57"/>
      <c r="G88" s="58"/>
      <c r="H88" s="58"/>
      <c r="I88" s="58"/>
      <c r="J88" s="58"/>
      <c r="K88" s="66"/>
    </row>
    <row r="89" s="2" customFormat="1" ht="23.1" customHeight="1" spans="1:11">
      <c r="A89" s="59"/>
      <c r="B89" s="60"/>
      <c r="C89" s="60"/>
      <c r="D89" s="60"/>
      <c r="E89" s="60"/>
      <c r="F89" s="60"/>
      <c r="G89" s="60"/>
      <c r="H89" s="60"/>
      <c r="I89" s="60"/>
      <c r="J89" s="60"/>
      <c r="K89" s="60"/>
    </row>
    <row r="90" s="2" customFormat="1" ht="23.1" customHeight="1" spans="1:11">
      <c r="A90" s="59"/>
      <c r="B90" s="60"/>
      <c r="C90" s="60"/>
      <c r="D90" s="60"/>
      <c r="E90" s="60"/>
      <c r="F90" s="60"/>
      <c r="G90" s="60"/>
      <c r="H90" s="60"/>
      <c r="I90" s="60"/>
      <c r="J90" s="60"/>
      <c r="K90" s="60"/>
    </row>
    <row r="91" s="1" customFormat="1" ht="22.5" customHeight="1" spans="1:187">
      <c r="A91" s="59"/>
      <c r="B91" s="60"/>
      <c r="C91" s="60"/>
      <c r="D91" s="60"/>
      <c r="E91" s="61"/>
      <c r="F91" s="60"/>
      <c r="G91" s="60"/>
      <c r="H91" s="60"/>
      <c r="I91" s="60"/>
      <c r="J91" s="60"/>
      <c r="K91" s="60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</row>
    <row r="92" s="2" customFormat="1" ht="23.1" customHeight="1" spans="1:11">
      <c r="A92" s="62"/>
      <c r="B92" s="63"/>
      <c r="C92" s="63"/>
      <c r="D92" s="63"/>
      <c r="E92" s="64"/>
      <c r="F92" s="64"/>
      <c r="G92" s="63"/>
      <c r="H92" s="63"/>
      <c r="I92" s="63"/>
      <c r="J92" s="63"/>
      <c r="K92" s="63"/>
    </row>
    <row r="93" s="2" customFormat="1" ht="23.1" customHeight="1" spans="1:11">
      <c r="A93" s="62"/>
      <c r="B93" s="63"/>
      <c r="C93" s="65"/>
      <c r="D93" s="63"/>
      <c r="E93" s="63"/>
      <c r="F93" s="63"/>
      <c r="G93" s="63"/>
      <c r="H93" s="63"/>
      <c r="I93" s="63"/>
      <c r="J93" s="63"/>
      <c r="K93" s="63"/>
    </row>
    <row r="94" s="2" customFormat="1" ht="23.1" customHeight="1" spans="1:11">
      <c r="A94" s="62"/>
      <c r="B94" s="63"/>
      <c r="C94" s="63"/>
      <c r="D94" s="65"/>
      <c r="E94" s="63"/>
      <c r="F94" s="63"/>
      <c r="G94" s="63"/>
      <c r="H94" s="63"/>
      <c r="I94" s="63"/>
      <c r="J94" s="63"/>
      <c r="K94" s="63"/>
    </row>
    <row r="95" s="1" customFormat="1" ht="22.5" customHeight="1" spans="1:187">
      <c r="A95" s="62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</row>
    <row r="96" s="2" customFormat="1" ht="23.1" customHeight="1" spans="1:11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</row>
    <row r="97" s="2" customFormat="1" ht="23.1" customHeight="1" spans="1:11">
      <c r="A97" s="62"/>
      <c r="B97" s="63"/>
      <c r="C97" s="63"/>
      <c r="D97" s="63"/>
      <c r="E97" s="63"/>
      <c r="F97" s="63"/>
      <c r="G97" s="63"/>
      <c r="H97" s="63"/>
      <c r="I97" s="63"/>
      <c r="J97" s="63"/>
      <c r="K97" s="63"/>
    </row>
    <row r="98" s="1" customFormat="1" ht="22.5" customHeight="1" spans="1:187">
      <c r="A98" s="62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</row>
    <row r="99" s="2" customFormat="1" ht="23.1" customHeight="1" spans="1:11">
      <c r="A99" s="62"/>
      <c r="B99" s="63"/>
      <c r="C99" s="63"/>
      <c r="D99" s="63"/>
      <c r="E99" s="63"/>
      <c r="F99" s="63"/>
      <c r="G99" s="63"/>
      <c r="H99" s="63"/>
      <c r="I99" s="63"/>
      <c r="J99" s="63"/>
      <c r="K99" s="63"/>
    </row>
    <row r="100" s="2" customFormat="1" ht="23.1" customHeight="1" spans="1:11">
      <c r="A100" s="62"/>
      <c r="B100" s="63"/>
      <c r="C100" s="63"/>
      <c r="D100" s="63"/>
      <c r="E100" s="63"/>
      <c r="F100" s="63"/>
      <c r="G100" s="63"/>
      <c r="H100" s="63"/>
      <c r="I100" s="63"/>
      <c r="J100" s="63"/>
      <c r="K100" s="63"/>
    </row>
    <row r="101" s="2" customFormat="1" ht="23.1" customHeight="1" spans="1:11">
      <c r="A101" s="62"/>
      <c r="B101" s="63"/>
      <c r="C101" s="63"/>
      <c r="D101" s="63"/>
      <c r="E101" s="63"/>
      <c r="F101" s="63"/>
      <c r="G101" s="63"/>
      <c r="H101" s="63"/>
      <c r="I101" s="63"/>
      <c r="J101" s="63"/>
      <c r="K101" s="63"/>
    </row>
    <row r="102" ht="23.1" customHeight="1" spans="1:12">
      <c r="A102" s="62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7"/>
    </row>
    <row r="103" s="1" customFormat="1" ht="23.1" customHeight="1" spans="1:1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8"/>
    </row>
    <row r="104" s="2" customFormat="1" ht="23.1" customHeight="1" spans="1:12">
      <c r="A104" s="6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9"/>
    </row>
    <row r="105" s="2" customFormat="1" ht="23.1" customHeight="1" spans="1:12">
      <c r="A105" s="62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9"/>
    </row>
    <row r="106" s="2" customFormat="1" ht="23.1" customHeight="1" spans="1:12">
      <c r="A106" s="62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9"/>
    </row>
    <row r="107" s="1" customFormat="1" ht="23.1" customHeight="1" spans="1:11">
      <c r="A107" s="62"/>
      <c r="B107" s="63"/>
      <c r="C107" s="63"/>
      <c r="D107" s="63"/>
      <c r="E107" s="63"/>
      <c r="F107" s="63"/>
      <c r="G107" s="63"/>
      <c r="H107" s="63"/>
      <c r="I107" s="63"/>
      <c r="J107" s="63"/>
      <c r="K107" s="63"/>
    </row>
    <row r="108" s="1" customFormat="1" ht="23.1" customHeight="1" spans="1:11">
      <c r="A108" s="62"/>
      <c r="B108" s="63"/>
      <c r="C108" s="63"/>
      <c r="D108" s="63"/>
      <c r="E108" s="63"/>
      <c r="F108" s="63"/>
      <c r="G108" s="63"/>
      <c r="H108" s="63"/>
      <c r="I108" s="63"/>
      <c r="J108" s="63"/>
      <c r="K108" s="63"/>
    </row>
    <row r="109" s="1" customFormat="1" ht="23.1" customHeight="1" spans="1:11">
      <c r="A109" s="62"/>
      <c r="B109" s="63"/>
      <c r="C109" s="63"/>
      <c r="D109" s="63"/>
      <c r="E109" s="63"/>
      <c r="F109" s="63"/>
      <c r="G109" s="63"/>
      <c r="H109" s="63"/>
      <c r="I109" s="63"/>
      <c r="J109" s="63"/>
      <c r="K109" s="63"/>
    </row>
    <row r="110" s="1" customFormat="1" ht="23.1" customHeight="1" spans="1:11">
      <c r="A110" s="62"/>
      <c r="B110" s="63"/>
      <c r="C110" s="63"/>
      <c r="D110" s="63"/>
      <c r="E110" s="63"/>
      <c r="F110" s="63"/>
      <c r="G110" s="63"/>
      <c r="H110" s="63"/>
      <c r="I110" s="63"/>
      <c r="J110" s="63"/>
      <c r="K110" s="63"/>
    </row>
    <row r="111" s="1" customFormat="1" ht="22.5" customHeight="1" spans="1:11">
      <c r="A111" s="62"/>
      <c r="B111" s="63"/>
      <c r="C111" s="63"/>
      <c r="D111" s="63"/>
      <c r="E111" s="63"/>
      <c r="F111" s="63"/>
      <c r="G111" s="63"/>
      <c r="H111" s="63"/>
      <c r="I111" s="63"/>
      <c r="J111" s="63"/>
      <c r="K111" s="63"/>
    </row>
    <row r="112" ht="23.1" hidden="1" customHeight="1" spans="1:12">
      <c r="A112" s="6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7"/>
    </row>
    <row r="113" ht="23.1" hidden="1" customHeight="1" spans="1:11">
      <c r="A113" s="62"/>
      <c r="B113" s="63"/>
      <c r="C113" s="63"/>
      <c r="D113" s="63"/>
      <c r="E113" s="63"/>
      <c r="F113" s="63"/>
      <c r="G113" s="63"/>
      <c r="H113" s="63"/>
      <c r="I113" s="63"/>
      <c r="J113" s="63"/>
      <c r="K113" s="63"/>
    </row>
    <row r="114" ht="23.1" hidden="1" customHeight="1" spans="1:11">
      <c r="A114" s="62"/>
      <c r="B114" s="63"/>
      <c r="C114" s="63"/>
      <c r="D114" s="63"/>
      <c r="E114" s="63"/>
      <c r="F114" s="63"/>
      <c r="G114" s="63"/>
      <c r="H114" s="63"/>
      <c r="I114" s="63"/>
      <c r="J114" s="63"/>
      <c r="K114" s="63"/>
    </row>
    <row r="115" s="1" customFormat="1" ht="23.1" hidden="1" customHeight="1" spans="1:11">
      <c r="A115" s="62"/>
      <c r="B115" s="63"/>
      <c r="C115" s="63"/>
      <c r="D115" s="63"/>
      <c r="E115" s="63"/>
      <c r="F115" s="63"/>
      <c r="G115" s="63"/>
      <c r="H115" s="63"/>
      <c r="I115" s="63"/>
      <c r="J115" s="63"/>
      <c r="K115" s="63"/>
    </row>
    <row r="116" s="1" customFormat="1" ht="23.1" hidden="1" customHeight="1" spans="1:11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</row>
    <row r="117" s="2" customFormat="1" ht="22.5" customHeight="1" spans="1:187">
      <c r="A117" s="6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</row>
    <row r="118" ht="22.5" customHeight="1" spans="1:11">
      <c r="A118" s="62"/>
      <c r="B118" s="63"/>
      <c r="C118" s="63"/>
      <c r="D118" s="63"/>
      <c r="E118" s="63"/>
      <c r="F118" s="63"/>
      <c r="G118" s="63"/>
      <c r="H118" s="63"/>
      <c r="I118" s="63"/>
      <c r="J118" s="63"/>
      <c r="K118" s="63"/>
    </row>
    <row r="119" ht="22.5" customHeight="1" spans="1:11">
      <c r="A119" s="62"/>
      <c r="B119" s="63"/>
      <c r="C119" s="63"/>
      <c r="D119" s="63"/>
      <c r="E119" s="63"/>
      <c r="F119" s="63"/>
      <c r="G119" s="63"/>
      <c r="H119" s="63"/>
      <c r="I119" s="63"/>
      <c r="J119" s="63"/>
      <c r="K119" s="63"/>
    </row>
    <row r="120" ht="22.5" customHeight="1" spans="1:11">
      <c r="A120" s="62"/>
      <c r="B120" s="63"/>
      <c r="C120" s="63"/>
      <c r="D120" s="63"/>
      <c r="E120" s="63"/>
      <c r="F120" s="63"/>
      <c r="G120" s="63"/>
      <c r="H120" s="63"/>
      <c r="I120" s="63"/>
      <c r="J120" s="63"/>
      <c r="K120" s="63"/>
    </row>
    <row r="121" ht="22.5" customHeight="1" spans="1:11">
      <c r="A121" s="62"/>
      <c r="B121" s="63"/>
      <c r="C121" s="63"/>
      <c r="D121" s="63"/>
      <c r="E121" s="63"/>
      <c r="F121" s="63"/>
      <c r="G121" s="63"/>
      <c r="H121" s="63"/>
      <c r="I121" s="63"/>
      <c r="J121" s="63"/>
      <c r="K121" s="63"/>
    </row>
    <row r="122" ht="22.5" customHeight="1" spans="1:11">
      <c r="A122" s="62"/>
      <c r="B122" s="63"/>
      <c r="C122" s="63"/>
      <c r="D122" s="63"/>
      <c r="E122" s="63"/>
      <c r="F122" s="63"/>
      <c r="G122" s="63"/>
      <c r="H122" s="63"/>
      <c r="I122" s="63"/>
      <c r="J122" s="63"/>
      <c r="K122" s="63"/>
    </row>
    <row r="123" s="5" customFormat="1" ht="22.5" customHeight="1" spans="1:187">
      <c r="A123" s="62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70"/>
      <c r="EA123" s="70"/>
      <c r="EB123" s="70"/>
      <c r="EC123" s="70"/>
      <c r="ED123" s="70"/>
      <c r="EE123" s="70"/>
      <c r="EF123" s="70"/>
      <c r="EG123" s="70"/>
      <c r="EH123" s="70"/>
      <c r="EI123" s="70"/>
      <c r="EJ123" s="70"/>
      <c r="EK123" s="70"/>
      <c r="EL123" s="70"/>
      <c r="EM123" s="70"/>
      <c r="EN123" s="7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  <c r="FV123" s="70"/>
      <c r="FW123" s="70"/>
      <c r="FX123" s="70"/>
      <c r="FY123" s="70"/>
      <c r="FZ123" s="70"/>
      <c r="GA123" s="70"/>
      <c r="GB123" s="70"/>
      <c r="GC123" s="70"/>
      <c r="GD123" s="70"/>
      <c r="GE123" s="70"/>
    </row>
    <row r="124" s="5" customFormat="1" ht="22.5" customHeight="1" spans="1:187">
      <c r="A124" s="62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70"/>
      <c r="FX124" s="70"/>
      <c r="FY124" s="70"/>
      <c r="FZ124" s="70"/>
      <c r="GA124" s="70"/>
      <c r="GB124" s="70"/>
      <c r="GC124" s="70"/>
      <c r="GD124" s="70"/>
      <c r="GE124" s="70"/>
    </row>
    <row r="125" s="5" customFormat="1" ht="22.5" customHeight="1" spans="1:187">
      <c r="A125" s="62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</row>
    <row r="126" ht="22.5" customHeight="1" spans="1:187">
      <c r="A126" s="62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</row>
    <row r="127" ht="22.5" customHeight="1" spans="1:187">
      <c r="A127" s="62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</row>
    <row r="128" ht="22.5" customHeight="1" spans="1:187">
      <c r="A128" s="6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</row>
    <row r="129" ht="22.5" customHeight="1" spans="1:187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</row>
    <row r="130" ht="22.5" customHeight="1" spans="1:187">
      <c r="A130" s="62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</row>
    <row r="131" ht="22.5" customHeight="1" spans="1:187">
      <c r="A131" s="62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</row>
    <row r="132" ht="22.5" customHeight="1" spans="1:187">
      <c r="A132" s="62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</row>
    <row r="133" ht="22.5" customHeight="1" spans="1:187">
      <c r="A133" s="62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</row>
    <row r="134" ht="22.5" customHeight="1" spans="1:187">
      <c r="A134" s="62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</row>
    <row r="135" ht="22.5" customHeight="1" spans="1:187">
      <c r="A135" s="62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</row>
    <row r="136" ht="22.5" customHeight="1" spans="12:187"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</row>
    <row r="137" ht="22.5" customHeight="1" spans="12:187"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</row>
    <row r="138" s="6" customFormat="1" ht="22.5" customHeight="1" spans="1:187">
      <c r="A138" s="10"/>
      <c r="B138"/>
      <c r="C138"/>
      <c r="D138"/>
      <c r="E138"/>
      <c r="F138"/>
      <c r="G138"/>
      <c r="H138"/>
      <c r="I138"/>
      <c r="J138"/>
      <c r="K138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</row>
    <row r="139" s="6" customFormat="1" ht="22.5" customHeight="1" spans="1:187">
      <c r="A139" s="10"/>
      <c r="B139"/>
      <c r="C139"/>
      <c r="D139"/>
      <c r="E139"/>
      <c r="F139"/>
      <c r="G139"/>
      <c r="H139"/>
      <c r="I139"/>
      <c r="J139"/>
      <c r="K139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</row>
    <row r="140" s="2" customFormat="1" ht="22.5" customHeight="1" spans="1:187">
      <c r="A140" s="10"/>
      <c r="B140"/>
      <c r="C140"/>
      <c r="D140"/>
      <c r="E140"/>
      <c r="F140"/>
      <c r="G140"/>
      <c r="H140"/>
      <c r="I140"/>
      <c r="J140"/>
      <c r="K140"/>
      <c r="L140" s="72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</row>
    <row r="141" s="2" customFormat="1" ht="22.5" customHeight="1" spans="1:187">
      <c r="A141" s="10"/>
      <c r="B141"/>
      <c r="C141"/>
      <c r="D141"/>
      <c r="E141"/>
      <c r="F141"/>
      <c r="G141"/>
      <c r="H141"/>
      <c r="I141"/>
      <c r="J141"/>
      <c r="K141"/>
      <c r="L141" s="72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</row>
    <row r="142" s="2" customFormat="1" ht="22.5" customHeight="1" spans="1:187">
      <c r="A142" s="10"/>
      <c r="B142"/>
      <c r="C142"/>
      <c r="D142"/>
      <c r="E142"/>
      <c r="F142"/>
      <c r="G142"/>
      <c r="H142"/>
      <c r="I142"/>
      <c r="J142"/>
      <c r="K142"/>
      <c r="L142" s="72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</row>
    <row r="143" s="2" customFormat="1" ht="22.5" customHeight="1" spans="1:187">
      <c r="A143" s="10"/>
      <c r="B143"/>
      <c r="C143"/>
      <c r="D143"/>
      <c r="E143"/>
      <c r="F143"/>
      <c r="G143"/>
      <c r="H143"/>
      <c r="I143"/>
      <c r="J143"/>
      <c r="K143"/>
      <c r="L143" s="72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</row>
    <row r="144" s="2" customFormat="1" ht="22.5" customHeight="1" spans="1:187">
      <c r="A144" s="10"/>
      <c r="B144"/>
      <c r="C144"/>
      <c r="D144"/>
      <c r="E144"/>
      <c r="F144"/>
      <c r="G144"/>
      <c r="H144"/>
      <c r="I144"/>
      <c r="J144"/>
      <c r="K144"/>
      <c r="L144" s="72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</row>
    <row r="145" s="2" customFormat="1" ht="22.5" customHeight="1" spans="1:187">
      <c r="A145" s="10"/>
      <c r="B145"/>
      <c r="C145"/>
      <c r="D145"/>
      <c r="E145"/>
      <c r="F145"/>
      <c r="G145"/>
      <c r="H145"/>
      <c r="I145"/>
      <c r="J145"/>
      <c r="K145"/>
      <c r="L145" s="72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</row>
    <row r="146" s="1" customFormat="1" ht="22.5" customHeight="1" spans="1:187">
      <c r="A146" s="10"/>
      <c r="B146"/>
      <c r="C146"/>
      <c r="D146"/>
      <c r="E146"/>
      <c r="F146"/>
      <c r="G146"/>
      <c r="H146"/>
      <c r="I146"/>
      <c r="J146"/>
      <c r="K146"/>
      <c r="L146" s="72"/>
      <c r="M146" s="50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  <c r="EN146" s="49"/>
      <c r="EO146" s="49"/>
      <c r="EP146" s="49"/>
      <c r="EQ146" s="49"/>
      <c r="ER146" s="49"/>
      <c r="ES146" s="49"/>
      <c r="ET146" s="49"/>
      <c r="EU146" s="49"/>
      <c r="EV146" s="49"/>
      <c r="EW146" s="49"/>
      <c r="EX146" s="49"/>
      <c r="EY146" s="49"/>
      <c r="EZ146" s="49"/>
      <c r="FA146" s="49"/>
      <c r="FB146" s="49"/>
      <c r="FC146" s="49"/>
      <c r="FD146" s="49"/>
      <c r="FE146" s="49"/>
      <c r="FF146" s="49"/>
      <c r="FG146" s="49"/>
      <c r="FH146" s="49"/>
      <c r="FI146" s="49"/>
      <c r="FJ146" s="49"/>
      <c r="FK146" s="49"/>
      <c r="FL146" s="49"/>
      <c r="FM146" s="49"/>
      <c r="FN146" s="49"/>
      <c r="FO146" s="49"/>
      <c r="FP146" s="49"/>
      <c r="FQ146" s="49"/>
      <c r="FR146" s="49"/>
      <c r="FS146" s="49"/>
      <c r="FT146" s="49"/>
      <c r="FU146" s="49"/>
      <c r="FV146" s="49"/>
      <c r="FW146" s="49"/>
      <c r="FX146" s="49"/>
      <c r="FY146" s="49"/>
      <c r="FZ146" s="49"/>
      <c r="GA146" s="49"/>
      <c r="GB146" s="49"/>
      <c r="GC146" s="49"/>
      <c r="GD146" s="49"/>
      <c r="GE146" s="49"/>
    </row>
    <row r="147" s="2" customFormat="1" ht="22.5" customHeight="1" spans="1:187">
      <c r="A147" s="10"/>
      <c r="B147"/>
      <c r="C147"/>
      <c r="D147"/>
      <c r="E147"/>
      <c r="F147"/>
      <c r="G147"/>
      <c r="H147"/>
      <c r="I147"/>
      <c r="J147"/>
      <c r="K147"/>
      <c r="L147" s="72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</row>
    <row r="148" s="2" customFormat="1" ht="22.5" customHeight="1" spans="1:187">
      <c r="A148" s="10"/>
      <c r="B148"/>
      <c r="C148"/>
      <c r="D148"/>
      <c r="E148"/>
      <c r="F148"/>
      <c r="G148"/>
      <c r="H148"/>
      <c r="I148"/>
      <c r="J148"/>
      <c r="K148"/>
      <c r="L148" s="73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</row>
    <row r="149" s="2" customFormat="1" ht="22.5" customHeight="1" spans="1:187">
      <c r="A149" s="10"/>
      <c r="B149"/>
      <c r="C149"/>
      <c r="D149"/>
      <c r="E149"/>
      <c r="F149"/>
      <c r="G149"/>
      <c r="H149"/>
      <c r="I149"/>
      <c r="J149"/>
      <c r="K149"/>
      <c r="L149" s="73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</row>
    <row r="150" s="2" customFormat="1" ht="22.5" customHeight="1" spans="1:187">
      <c r="A150" s="10"/>
      <c r="B150"/>
      <c r="C150"/>
      <c r="D150"/>
      <c r="E150"/>
      <c r="F150"/>
      <c r="G150"/>
      <c r="H150"/>
      <c r="I150"/>
      <c r="J150"/>
      <c r="K150"/>
      <c r="L150" s="73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</row>
    <row r="151" s="2" customFormat="1" ht="22.5" customHeight="1" spans="1:187">
      <c r="A151" s="10"/>
      <c r="B151"/>
      <c r="C151"/>
      <c r="D151"/>
      <c r="E151"/>
      <c r="F151"/>
      <c r="G151"/>
      <c r="H151"/>
      <c r="I151"/>
      <c r="J151"/>
      <c r="K151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</row>
    <row r="152" s="2" customFormat="1" ht="22.5" customHeight="1" spans="1:187">
      <c r="A152" s="10"/>
      <c r="B152"/>
      <c r="C152"/>
      <c r="D152"/>
      <c r="E152"/>
      <c r="F152"/>
      <c r="G152"/>
      <c r="H152"/>
      <c r="I152"/>
      <c r="J152"/>
      <c r="K152"/>
      <c r="L152" s="74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</row>
    <row r="153" s="2" customFormat="1" ht="22.5" customHeight="1" spans="1:187">
      <c r="A153" s="10"/>
      <c r="B153"/>
      <c r="C153"/>
      <c r="D153"/>
      <c r="E153"/>
      <c r="F153"/>
      <c r="G153"/>
      <c r="H153"/>
      <c r="I153"/>
      <c r="J153"/>
      <c r="K153"/>
      <c r="L153" s="74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</row>
    <row r="154" s="1" customFormat="1" ht="22.5" customHeight="1" spans="1:187">
      <c r="A154" s="10"/>
      <c r="B154"/>
      <c r="C154"/>
      <c r="D154"/>
      <c r="E154"/>
      <c r="F154"/>
      <c r="G154"/>
      <c r="H154"/>
      <c r="I154"/>
      <c r="J154"/>
      <c r="K154"/>
      <c r="L154" s="75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9"/>
      <c r="EZ154" s="49"/>
      <c r="FA154" s="49"/>
      <c r="FB154" s="49"/>
      <c r="FC154" s="49"/>
      <c r="FD154" s="49"/>
      <c r="FE154" s="49"/>
      <c r="FF154" s="49"/>
      <c r="FG154" s="49"/>
      <c r="FH154" s="49"/>
      <c r="FI154" s="49"/>
      <c r="FJ154" s="49"/>
      <c r="FK154" s="49"/>
      <c r="FL154" s="49"/>
      <c r="FM154" s="49"/>
      <c r="FN154" s="49"/>
      <c r="FO154" s="49"/>
      <c r="FP154" s="49"/>
      <c r="FQ154" s="49"/>
      <c r="FR154" s="49"/>
      <c r="FS154" s="49"/>
      <c r="FT154" s="49"/>
      <c r="FU154" s="49"/>
      <c r="FV154" s="49"/>
      <c r="FW154" s="49"/>
      <c r="FX154" s="49"/>
      <c r="FY154" s="49"/>
      <c r="FZ154" s="49"/>
      <c r="GA154" s="49"/>
      <c r="GB154" s="49"/>
      <c r="GC154" s="49"/>
      <c r="GD154" s="49"/>
      <c r="GE154" s="49"/>
    </row>
    <row r="155" s="2" customFormat="1" ht="22.5" customHeight="1" spans="1:187">
      <c r="A155" s="10"/>
      <c r="B155"/>
      <c r="C155"/>
      <c r="D155"/>
      <c r="E155"/>
      <c r="F155"/>
      <c r="G155"/>
      <c r="H155"/>
      <c r="I155"/>
      <c r="J155"/>
      <c r="K155"/>
      <c r="L155" s="76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</row>
    <row r="156" s="7" customFormat="1" ht="27" customHeight="1" spans="1:187">
      <c r="A156" s="10"/>
      <c r="B156"/>
      <c r="C156"/>
      <c r="D156"/>
      <c r="E156"/>
      <c r="F156"/>
      <c r="G156"/>
      <c r="H156"/>
      <c r="I156"/>
      <c r="J156"/>
      <c r="K156"/>
      <c r="L156" s="77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78"/>
      <c r="EW156" s="78"/>
      <c r="EX156" s="78"/>
      <c r="EY156" s="78"/>
      <c r="EZ156" s="78"/>
      <c r="FA156" s="78"/>
      <c r="FB156" s="78"/>
      <c r="FC156" s="78"/>
      <c r="FD156" s="78"/>
      <c r="FE156" s="78"/>
      <c r="FF156" s="78"/>
      <c r="FG156" s="78"/>
      <c r="FH156" s="78"/>
      <c r="FI156" s="78"/>
      <c r="FJ156" s="78"/>
      <c r="FK156" s="78"/>
      <c r="FL156" s="78"/>
      <c r="FM156" s="78"/>
      <c r="FN156" s="78"/>
      <c r="FO156" s="78"/>
      <c r="FP156" s="78"/>
      <c r="FQ156" s="78"/>
      <c r="FR156" s="78"/>
      <c r="FS156" s="78"/>
      <c r="FT156" s="78"/>
      <c r="FU156" s="78"/>
      <c r="FV156" s="78"/>
      <c r="FW156" s="78"/>
      <c r="FX156" s="78"/>
      <c r="FY156" s="78"/>
      <c r="FZ156" s="78"/>
      <c r="GA156" s="78"/>
      <c r="GB156" s="78"/>
      <c r="GC156" s="78"/>
      <c r="GD156" s="78"/>
      <c r="GE156" s="78"/>
    </row>
    <row r="157" s="7" customFormat="1" ht="20.25" customHeight="1" spans="1:187">
      <c r="A157" s="10"/>
      <c r="B157"/>
      <c r="C157"/>
      <c r="D157"/>
      <c r="E157"/>
      <c r="F157"/>
      <c r="G157"/>
      <c r="H157"/>
      <c r="I157"/>
      <c r="J157"/>
      <c r="K157"/>
      <c r="L157" s="79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  <c r="FO157" s="78"/>
      <c r="FP157" s="78"/>
      <c r="FQ157" s="78"/>
      <c r="FR157" s="78"/>
      <c r="FS157" s="78"/>
      <c r="FT157" s="78"/>
      <c r="FU157" s="78"/>
      <c r="FV157" s="78"/>
      <c r="FW157" s="78"/>
      <c r="FX157" s="78"/>
      <c r="FY157" s="78"/>
      <c r="FZ157" s="78"/>
      <c r="GA157" s="78"/>
      <c r="GB157" s="78"/>
      <c r="GC157" s="78"/>
      <c r="GD157" s="78"/>
      <c r="GE157" s="78"/>
    </row>
    <row r="158" s="8" customFormat="1" ht="21.75" customHeight="1" spans="1:11">
      <c r="A158" s="10"/>
      <c r="B158"/>
      <c r="C158"/>
      <c r="D158"/>
      <c r="E158"/>
      <c r="F158"/>
      <c r="G158"/>
      <c r="H158"/>
      <c r="I158"/>
      <c r="J158"/>
      <c r="K158"/>
    </row>
    <row r="183" spans="22:187"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</row>
    <row r="184" spans="22:187"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</row>
    <row r="185" s="9" customFormat="1" spans="1:11">
      <c r="A185" s="10"/>
      <c r="B185"/>
      <c r="C185"/>
      <c r="D185"/>
      <c r="E185"/>
      <c r="F185"/>
      <c r="G185"/>
      <c r="H185"/>
      <c r="I185"/>
      <c r="J185"/>
      <c r="K185"/>
    </row>
    <row r="186" s="9" customFormat="1" spans="1:11">
      <c r="A186" s="10"/>
      <c r="B186"/>
      <c r="C186"/>
      <c r="D186"/>
      <c r="E186"/>
      <c r="F186"/>
      <c r="G186"/>
      <c r="H186"/>
      <c r="I186"/>
      <c r="J186"/>
      <c r="K186"/>
    </row>
    <row r="187" s="9" customFormat="1" spans="1:11">
      <c r="A187" s="10"/>
      <c r="B187"/>
      <c r="C187"/>
      <c r="D187"/>
      <c r="E187"/>
      <c r="F187"/>
      <c r="G187"/>
      <c r="H187"/>
      <c r="I187"/>
      <c r="J187"/>
      <c r="K187"/>
    </row>
    <row r="188" s="9" customFormat="1" spans="1:11">
      <c r="A188" s="10"/>
      <c r="B188"/>
      <c r="C188"/>
      <c r="D188"/>
      <c r="E188"/>
      <c r="F188"/>
      <c r="G188"/>
      <c r="H188"/>
      <c r="I188"/>
      <c r="J188"/>
      <c r="K188"/>
    </row>
    <row r="189" s="9" customFormat="1" spans="1:11">
      <c r="A189" s="10"/>
      <c r="B189"/>
      <c r="C189"/>
      <c r="D189"/>
      <c r="E189"/>
      <c r="F189"/>
      <c r="G189"/>
      <c r="H189"/>
      <c r="I189"/>
      <c r="J189"/>
      <c r="K189"/>
    </row>
    <row r="190" s="9" customFormat="1" spans="1:11">
      <c r="A190" s="10"/>
      <c r="B190"/>
      <c r="C190"/>
      <c r="D190"/>
      <c r="E190"/>
      <c r="F190"/>
      <c r="G190"/>
      <c r="H190"/>
      <c r="I190"/>
      <c r="J190"/>
      <c r="K190"/>
    </row>
    <row r="191" s="9" customFormat="1" spans="1:11">
      <c r="A191" s="10"/>
      <c r="B191"/>
      <c r="C191"/>
      <c r="D191"/>
      <c r="E191"/>
      <c r="F191"/>
      <c r="G191"/>
      <c r="H191"/>
      <c r="I191"/>
      <c r="J191"/>
      <c r="K191"/>
    </row>
    <row r="192" s="9" customFormat="1" spans="1:11">
      <c r="A192" s="10"/>
      <c r="B192"/>
      <c r="C192"/>
      <c r="D192"/>
      <c r="E192"/>
      <c r="F192"/>
      <c r="G192"/>
      <c r="H192"/>
      <c r="I192"/>
      <c r="J192"/>
      <c r="K192"/>
    </row>
    <row r="193" s="9" customFormat="1" spans="1:11">
      <c r="A193" s="10"/>
      <c r="B193"/>
      <c r="C193"/>
      <c r="D193"/>
      <c r="E193"/>
      <c r="F193"/>
      <c r="G193"/>
      <c r="H193"/>
      <c r="I193"/>
      <c r="J193"/>
      <c r="K193"/>
    </row>
    <row r="194" s="9" customFormat="1" spans="1:11">
      <c r="A194" s="10"/>
      <c r="B194"/>
      <c r="C194"/>
      <c r="D194"/>
      <c r="E194"/>
      <c r="F194"/>
      <c r="G194"/>
      <c r="H194"/>
      <c r="I194"/>
      <c r="J194"/>
      <c r="K194"/>
    </row>
    <row r="195" s="9" customFormat="1" spans="1:11">
      <c r="A195" s="10"/>
      <c r="B195"/>
      <c r="C195"/>
      <c r="D195"/>
      <c r="E195"/>
      <c r="F195"/>
      <c r="G195"/>
      <c r="H195"/>
      <c r="I195"/>
      <c r="J195"/>
      <c r="K195"/>
    </row>
    <row r="196" s="9" customFormat="1" spans="1:11">
      <c r="A196" s="10"/>
      <c r="B196"/>
      <c r="C196"/>
      <c r="D196"/>
      <c r="E196"/>
      <c r="F196"/>
      <c r="G196"/>
      <c r="H196"/>
      <c r="I196"/>
      <c r="J196"/>
      <c r="K196"/>
    </row>
    <row r="197" s="9" customFormat="1" spans="1:11">
      <c r="A197" s="10"/>
      <c r="B197"/>
      <c r="C197"/>
      <c r="D197"/>
      <c r="E197"/>
      <c r="F197"/>
      <c r="G197"/>
      <c r="H197"/>
      <c r="I197"/>
      <c r="J197"/>
      <c r="K197"/>
    </row>
    <row r="198" s="9" customFormat="1" spans="1:11">
      <c r="A198" s="10"/>
      <c r="B198"/>
      <c r="C198"/>
      <c r="D198"/>
      <c r="E198"/>
      <c r="F198"/>
      <c r="G198"/>
      <c r="H198"/>
      <c r="I198"/>
      <c r="J198"/>
      <c r="K198"/>
    </row>
    <row r="199" s="9" customFormat="1" spans="1:11">
      <c r="A199" s="10"/>
      <c r="B199"/>
      <c r="C199"/>
      <c r="D199"/>
      <c r="E199"/>
      <c r="F199"/>
      <c r="G199"/>
      <c r="H199"/>
      <c r="I199"/>
      <c r="J199"/>
      <c r="K199"/>
    </row>
    <row r="200" s="9" customFormat="1" spans="1:11">
      <c r="A200" s="10"/>
      <c r="B200"/>
      <c r="C200"/>
      <c r="D200"/>
      <c r="E200"/>
      <c r="F200"/>
      <c r="G200"/>
      <c r="H200"/>
      <c r="I200"/>
      <c r="J200"/>
      <c r="K200"/>
    </row>
    <row r="201" s="9" customFormat="1" spans="1:11">
      <c r="A201" s="10"/>
      <c r="B201"/>
      <c r="C201"/>
      <c r="D201"/>
      <c r="E201"/>
      <c r="F201"/>
      <c r="G201"/>
      <c r="H201"/>
      <c r="I201"/>
      <c r="J201"/>
      <c r="K201"/>
    </row>
    <row r="202" s="9" customFormat="1" spans="1:11">
      <c r="A202" s="10"/>
      <c r="B202"/>
      <c r="C202"/>
      <c r="D202"/>
      <c r="E202"/>
      <c r="F202"/>
      <c r="G202"/>
      <c r="H202"/>
      <c r="I202"/>
      <c r="J202"/>
      <c r="K202"/>
    </row>
    <row r="203" spans="22:187"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</row>
    <row r="204" spans="22:187"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</row>
    <row r="205" spans="22:187"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</row>
    <row r="206" spans="22:187"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</row>
    <row r="207" spans="22:187"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</row>
    <row r="208" spans="22:187"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</row>
    <row r="209" spans="22:187"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</row>
    <row r="210" spans="22:187"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</row>
    <row r="211" spans="22:187"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</row>
    <row r="212" spans="22:187"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</row>
    <row r="213" spans="22:187"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</row>
    <row r="214" spans="22:187"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</row>
    <row r="215" spans="22:187"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</row>
    <row r="216" spans="22:187"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</row>
    <row r="217" spans="22:187"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</row>
    <row r="218" spans="22:187"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</row>
    <row r="219" spans="22:187"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</row>
    <row r="220" spans="22:187"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</row>
    <row r="221" spans="22:187"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</row>
    <row r="222" spans="22:187"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</row>
    <row r="223" spans="22:187"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</row>
    <row r="224" spans="22:187"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</row>
    <row r="225" spans="22:187"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</row>
    <row r="226" spans="22:187"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</row>
    <row r="227" spans="22:187"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</row>
    <row r="228" spans="22:187"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</row>
    <row r="229" spans="22:187"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</row>
    <row r="230" spans="22:187"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</row>
    <row r="231" spans="22:187"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</row>
    <row r="232" spans="22:187"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</row>
    <row r="233" spans="22:187"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</row>
    <row r="234" spans="22:187"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</row>
    <row r="235" spans="22:187"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</row>
    <row r="236" spans="22:187"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</row>
    <row r="237" spans="22:187"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</row>
    <row r="238" spans="22:187"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</row>
    <row r="239" spans="22:187"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</row>
    <row r="240" spans="22:187"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</row>
    <row r="241" spans="22:187"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</row>
    <row r="242" spans="22:187"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</row>
    <row r="243" spans="22:187"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</row>
    <row r="244" spans="22:187"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</row>
    <row r="245" spans="22:187"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</row>
    <row r="246" spans="22:187"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</row>
    <row r="247" spans="22:187"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</row>
    <row r="248" spans="22:187"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</row>
    <row r="249" spans="22:187"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</row>
    <row r="250" spans="22:187"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</row>
    <row r="251" spans="22:187"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</row>
    <row r="252" spans="22:187"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</row>
    <row r="253" spans="22:187"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</row>
    <row r="254" spans="22:187"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</row>
    <row r="255" spans="22:187"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</row>
    <row r="256" spans="22:187"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</row>
    <row r="257" spans="22:187"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</row>
    <row r="258" spans="22:187"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</row>
    <row r="259" spans="22:187"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</row>
    <row r="260" spans="22:187"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</row>
    <row r="261" spans="22:187"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</row>
    <row r="262" spans="22:187"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</row>
    <row r="263" spans="22:187"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</row>
    <row r="264" spans="22:187"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</row>
    <row r="265" spans="22:187"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</row>
    <row r="266" spans="22:187"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</row>
    <row r="267" spans="22:187"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</row>
    <row r="268" spans="22:187"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</row>
    <row r="269" spans="22:187"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</row>
    <row r="270" spans="22:187"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</row>
    <row r="271" spans="22:187"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</row>
    <row r="272" spans="22:187"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</row>
    <row r="273" spans="22:187"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</row>
    <row r="274" spans="22:187"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</row>
    <row r="275" spans="22:187"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</row>
    <row r="276" spans="22:187"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</row>
    <row r="277" spans="22:187"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</row>
    <row r="278" spans="22:187"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</row>
    <row r="279" spans="22:187"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</row>
    <row r="280" spans="22:187"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</row>
    <row r="281" spans="22:187"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</row>
    <row r="282" spans="22:187"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</row>
    <row r="283" spans="22:187"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</row>
    <row r="284" spans="22:187"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</row>
    <row r="285" spans="22:187"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</row>
    <row r="286" spans="22:187"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</row>
    <row r="287" spans="22:187"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</row>
    <row r="288" spans="22:187"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</row>
    <row r="289" spans="22:187"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</row>
    <row r="290" spans="22:187"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</row>
    <row r="291" spans="22:187"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</row>
    <row r="292" spans="22:187"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</row>
    <row r="293" spans="22:187"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</row>
    <row r="294" spans="22:187"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</row>
    <row r="295" spans="22:187"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</row>
    <row r="296" spans="22:187"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</row>
    <row r="297" spans="22:187"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</row>
    <row r="298" spans="22:187"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</row>
    <row r="299" spans="22:187"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</row>
    <row r="300" spans="22:187"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</row>
    <row r="301" spans="22:187"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</row>
    <row r="302" spans="22:187"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</row>
    <row r="303" spans="22:187"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</row>
    <row r="304" spans="22:187"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</row>
    <row r="305" spans="22:187"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</row>
    <row r="306" spans="22:187"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</row>
    <row r="307" spans="22:187"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</row>
    <row r="308" spans="22:187"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</row>
    <row r="309" spans="22:187"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</row>
    <row r="310" spans="22:187"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</row>
    <row r="311" spans="22:187"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</row>
    <row r="312" spans="22:187"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</row>
    <row r="313" spans="22:187"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</row>
    <row r="314" spans="22:187"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</row>
    <row r="315" spans="22:187"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</row>
    <row r="316" spans="22:187"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</row>
    <row r="317" spans="22:187"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</row>
    <row r="318" spans="22:187"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</row>
    <row r="319" spans="22:187"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</row>
    <row r="320" spans="22:187"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</row>
    <row r="321" spans="22:187"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</row>
    <row r="322" spans="22:187"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</row>
    <row r="323" spans="22:187"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</row>
    <row r="324" spans="22:187"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</row>
    <row r="325" spans="22:187"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</row>
    <row r="326" spans="22:187"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</row>
    <row r="327" spans="22:187"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</row>
    <row r="328" spans="22:187"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</row>
    <row r="329" spans="22:187"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</row>
    <row r="330" spans="22:187"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</row>
    <row r="331" spans="22:187"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</row>
    <row r="332" spans="22:187"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</row>
    <row r="333" spans="22:187"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</row>
    <row r="334" spans="22:187"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</row>
    <row r="335" spans="22:187"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</row>
    <row r="336" spans="22:187"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</row>
    <row r="337" spans="22:187"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</row>
    <row r="338" spans="22:187"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</row>
    <row r="339" spans="22:187"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</row>
    <row r="340" spans="22:187"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</row>
    <row r="341" spans="22:187"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</row>
    <row r="342" spans="22:187"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</row>
    <row r="343" spans="22:187"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</row>
    <row r="344" spans="22:187"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</row>
    <row r="345" spans="22:187"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</row>
    <row r="346" spans="22:187"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</row>
    <row r="347" spans="22:187"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</row>
    <row r="348" spans="22:187"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</row>
    <row r="349" spans="22:187"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</row>
    <row r="350" spans="22:187"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</row>
    <row r="351" spans="22:187"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</row>
    <row r="352" spans="22:187"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</row>
    <row r="353" spans="22:187"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</row>
    <row r="354" spans="22:187"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</row>
    <row r="355" spans="22:187"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</row>
    <row r="356" spans="22:187"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</row>
    <row r="357" spans="22:187"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</row>
    <row r="358" spans="22:187"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</row>
    <row r="359" spans="22:187"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</row>
    <row r="360" spans="22:187"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</row>
    <row r="361" spans="22:187"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</row>
    <row r="362" spans="22:187"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</row>
    <row r="363" spans="22:187"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</row>
    <row r="364" spans="22:187"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</row>
    <row r="365" spans="22:187"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</row>
    <row r="366" spans="22:187"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</row>
    <row r="367" spans="22:187"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</row>
    <row r="368" spans="22:187"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</row>
    <row r="369" spans="22:187"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</row>
    <row r="370" spans="22:187"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</row>
    <row r="371" spans="22:187"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</row>
    <row r="372" spans="22:187"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</row>
    <row r="373" spans="22:187"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</row>
    <row r="374" spans="22:187"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</row>
    <row r="375" spans="22:187"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</row>
    <row r="376" spans="22:187"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</row>
    <row r="377" spans="22:187"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</row>
    <row r="378" spans="22:187"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</row>
    <row r="379" spans="22:187"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</row>
    <row r="380" spans="22:187"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</row>
    <row r="381" spans="22:187"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</row>
    <row r="382" spans="22:187"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</row>
    <row r="383" spans="22:187"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</row>
    <row r="384" spans="22:187"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</row>
    <row r="385" spans="22:187"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</row>
    <row r="386" spans="22:187"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</row>
    <row r="387" spans="22:187"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</row>
    <row r="388" spans="22:187"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</row>
    <row r="389" spans="22:187"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</row>
    <row r="390" spans="22:187"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</row>
    <row r="391" spans="22:187"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</row>
    <row r="392" spans="22:187"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</row>
    <row r="393" spans="22:187"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</row>
    <row r="394" spans="22:187"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</row>
    <row r="395" spans="22:187"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</row>
    <row r="396" spans="22:187"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</row>
    <row r="397" spans="22:187"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</row>
    <row r="398" spans="22:187"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</row>
    <row r="399" spans="22:187"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</row>
    <row r="400" spans="22:187"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</row>
    <row r="401" spans="22:187"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</row>
    <row r="402" spans="22:187"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</row>
    <row r="403" spans="22:187"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</row>
    <row r="404" spans="22:187"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</row>
    <row r="405" spans="22:187"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</row>
    <row r="406" spans="22:187"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</row>
    <row r="407" spans="22:187"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</row>
    <row r="408" spans="22:187"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</row>
    <row r="409" spans="22:187"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</row>
    <row r="410" spans="22:187"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</row>
    <row r="411" spans="22:187"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</row>
    <row r="412" spans="22:187"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</row>
    <row r="413" spans="22:187"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</row>
    <row r="414" spans="22:187"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</row>
    <row r="415" spans="22:187"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</row>
    <row r="416" spans="22:187"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</row>
    <row r="417" spans="22:187"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</row>
    <row r="418" spans="22:187"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</row>
    <row r="419" spans="22:187"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</row>
    <row r="420" spans="22:187"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</row>
    <row r="421" spans="22:187"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</row>
    <row r="422" spans="22:187"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</row>
    <row r="423" spans="22:187"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</row>
    <row r="424" spans="22:187"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</row>
    <row r="425" spans="22:187"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</row>
    <row r="426" spans="22:187"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</row>
    <row r="427" spans="22:187"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</row>
    <row r="428" spans="22:187"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</row>
    <row r="429" spans="22:187"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</row>
    <row r="430" spans="22:187"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</row>
    <row r="431" spans="22:187"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</row>
    <row r="432" spans="22:187"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</row>
    <row r="433" spans="22:187"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</row>
    <row r="434" spans="22:187"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</row>
    <row r="435" spans="22:187"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</row>
    <row r="436" spans="22:187"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</row>
    <row r="437" spans="22:187"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</row>
    <row r="438" spans="22:187"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</row>
    <row r="439" spans="22:187"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</row>
    <row r="440" spans="22:187"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</row>
    <row r="441" spans="22:187"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</row>
    <row r="442" spans="22:187"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  <c r="EY442" s="9"/>
      <c r="EZ442" s="9"/>
      <c r="FA442" s="9"/>
      <c r="FB442" s="9"/>
      <c r="FC442" s="9"/>
      <c r="FD442" s="9"/>
      <c r="FE442" s="9"/>
      <c r="FF442" s="9"/>
      <c r="FG442" s="9"/>
      <c r="FH442" s="9"/>
      <c r="FI442" s="9"/>
      <c r="FJ442" s="9"/>
      <c r="FK442" s="9"/>
      <c r="FL442" s="9"/>
      <c r="FM442" s="9"/>
      <c r="FN442" s="9"/>
      <c r="FO442" s="9"/>
      <c r="FP442" s="9"/>
      <c r="FQ442" s="9"/>
      <c r="FR442" s="9"/>
      <c r="FS442" s="9"/>
      <c r="FT442" s="9"/>
      <c r="FU442" s="9"/>
      <c r="FV442" s="9"/>
      <c r="FW442" s="9"/>
      <c r="FX442" s="9"/>
      <c r="FY442" s="9"/>
      <c r="FZ442" s="9"/>
      <c r="GA442" s="9"/>
      <c r="GB442" s="9"/>
      <c r="GC442" s="9"/>
      <c r="GD442" s="9"/>
      <c r="GE442" s="9"/>
    </row>
    <row r="443" spans="22:187"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</row>
    <row r="444" spans="22:187"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</row>
    <row r="445" spans="22:187"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  <c r="EY445" s="9"/>
      <c r="EZ445" s="9"/>
      <c r="FA445" s="9"/>
      <c r="FB445" s="9"/>
      <c r="FC445" s="9"/>
      <c r="FD445" s="9"/>
      <c r="FE445" s="9"/>
      <c r="FF445" s="9"/>
      <c r="FG445" s="9"/>
      <c r="FH445" s="9"/>
      <c r="FI445" s="9"/>
      <c r="FJ445" s="9"/>
      <c r="FK445" s="9"/>
      <c r="FL445" s="9"/>
      <c r="FM445" s="9"/>
      <c r="FN445" s="9"/>
      <c r="FO445" s="9"/>
      <c r="FP445" s="9"/>
      <c r="FQ445" s="9"/>
      <c r="FR445" s="9"/>
      <c r="FS445" s="9"/>
      <c r="FT445" s="9"/>
      <c r="FU445" s="9"/>
      <c r="FV445" s="9"/>
      <c r="FW445" s="9"/>
      <c r="FX445" s="9"/>
      <c r="FY445" s="9"/>
      <c r="FZ445" s="9"/>
      <c r="GA445" s="9"/>
      <c r="GB445" s="9"/>
      <c r="GC445" s="9"/>
      <c r="GD445" s="9"/>
      <c r="GE445" s="9"/>
    </row>
    <row r="446" spans="22:187"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  <c r="EY446" s="9"/>
      <c r="EZ446" s="9"/>
      <c r="FA446" s="9"/>
      <c r="FB446" s="9"/>
      <c r="FC446" s="9"/>
      <c r="FD446" s="9"/>
      <c r="FE446" s="9"/>
      <c r="FF446" s="9"/>
      <c r="FG446" s="9"/>
      <c r="FH446" s="9"/>
      <c r="FI446" s="9"/>
      <c r="FJ446" s="9"/>
      <c r="FK446" s="9"/>
      <c r="FL446" s="9"/>
      <c r="FM446" s="9"/>
      <c r="FN446" s="9"/>
      <c r="FO446" s="9"/>
      <c r="FP446" s="9"/>
      <c r="FQ446" s="9"/>
      <c r="FR446" s="9"/>
      <c r="FS446" s="9"/>
      <c r="FT446" s="9"/>
      <c r="FU446" s="9"/>
      <c r="FV446" s="9"/>
      <c r="FW446" s="9"/>
      <c r="FX446" s="9"/>
      <c r="FY446" s="9"/>
      <c r="FZ446" s="9"/>
      <c r="GA446" s="9"/>
      <c r="GB446" s="9"/>
      <c r="GC446" s="9"/>
      <c r="GD446" s="9"/>
      <c r="GE446" s="9"/>
    </row>
    <row r="447" spans="22:187"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  <c r="EL447" s="9"/>
      <c r="EM447" s="9"/>
      <c r="EN447" s="9"/>
      <c r="EO447" s="9"/>
      <c r="EP447" s="9"/>
      <c r="EQ447" s="9"/>
      <c r="ER447" s="9"/>
      <c r="ES447" s="9"/>
      <c r="ET447" s="9"/>
      <c r="EU447" s="9"/>
      <c r="EV447" s="9"/>
      <c r="EW447" s="9"/>
      <c r="EX447" s="9"/>
      <c r="EY447" s="9"/>
      <c r="EZ447" s="9"/>
      <c r="FA447" s="9"/>
      <c r="FB447" s="9"/>
      <c r="FC447" s="9"/>
      <c r="FD447" s="9"/>
      <c r="FE447" s="9"/>
      <c r="FF447" s="9"/>
      <c r="FG447" s="9"/>
      <c r="FH447" s="9"/>
      <c r="FI447" s="9"/>
      <c r="FJ447" s="9"/>
      <c r="FK447" s="9"/>
      <c r="FL447" s="9"/>
      <c r="FM447" s="9"/>
      <c r="FN447" s="9"/>
      <c r="FO447" s="9"/>
      <c r="FP447" s="9"/>
      <c r="FQ447" s="9"/>
      <c r="FR447" s="9"/>
      <c r="FS447" s="9"/>
      <c r="FT447" s="9"/>
      <c r="FU447" s="9"/>
      <c r="FV447" s="9"/>
      <c r="FW447" s="9"/>
      <c r="FX447" s="9"/>
      <c r="FY447" s="9"/>
      <c r="FZ447" s="9"/>
      <c r="GA447" s="9"/>
      <c r="GB447" s="9"/>
      <c r="GC447" s="9"/>
      <c r="GD447" s="9"/>
      <c r="GE447" s="9"/>
    </row>
    <row r="448" spans="22:187"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</row>
    <row r="449" spans="22:187"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  <c r="EY449" s="9"/>
      <c r="EZ449" s="9"/>
      <c r="FA449" s="9"/>
      <c r="FB449" s="9"/>
      <c r="FC449" s="9"/>
      <c r="FD449" s="9"/>
      <c r="FE449" s="9"/>
      <c r="FF449" s="9"/>
      <c r="FG449" s="9"/>
      <c r="FH449" s="9"/>
      <c r="FI449" s="9"/>
      <c r="FJ449" s="9"/>
      <c r="FK449" s="9"/>
      <c r="FL449" s="9"/>
      <c r="FM449" s="9"/>
      <c r="FN449" s="9"/>
      <c r="FO449" s="9"/>
      <c r="FP449" s="9"/>
      <c r="FQ449" s="9"/>
      <c r="FR449" s="9"/>
      <c r="FS449" s="9"/>
      <c r="FT449" s="9"/>
      <c r="FU449" s="9"/>
      <c r="FV449" s="9"/>
      <c r="FW449" s="9"/>
      <c r="FX449" s="9"/>
      <c r="FY449" s="9"/>
      <c r="FZ449" s="9"/>
      <c r="GA449" s="9"/>
      <c r="GB449" s="9"/>
      <c r="GC449" s="9"/>
      <c r="GD449" s="9"/>
      <c r="GE449" s="9"/>
    </row>
    <row r="450" spans="22:187"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  <c r="EL450" s="9"/>
      <c r="EM450" s="9"/>
      <c r="EN450" s="9"/>
      <c r="EO450" s="9"/>
      <c r="EP450" s="9"/>
      <c r="EQ450" s="9"/>
      <c r="ER450" s="9"/>
      <c r="ES450" s="9"/>
      <c r="ET450" s="9"/>
      <c r="EU450" s="9"/>
      <c r="EV450" s="9"/>
      <c r="EW450" s="9"/>
      <c r="EX450" s="9"/>
      <c r="EY450" s="9"/>
      <c r="EZ450" s="9"/>
      <c r="FA450" s="9"/>
      <c r="FB450" s="9"/>
      <c r="FC450" s="9"/>
      <c r="FD450" s="9"/>
      <c r="FE450" s="9"/>
      <c r="FF450" s="9"/>
      <c r="FG450" s="9"/>
      <c r="FH450" s="9"/>
      <c r="FI450" s="9"/>
      <c r="FJ450" s="9"/>
      <c r="FK450" s="9"/>
      <c r="FL450" s="9"/>
      <c r="FM450" s="9"/>
      <c r="FN450" s="9"/>
      <c r="FO450" s="9"/>
      <c r="FP450" s="9"/>
      <c r="FQ450" s="9"/>
      <c r="FR450" s="9"/>
      <c r="FS450" s="9"/>
      <c r="FT450" s="9"/>
      <c r="FU450" s="9"/>
      <c r="FV450" s="9"/>
      <c r="FW450" s="9"/>
      <c r="FX450" s="9"/>
      <c r="FY450" s="9"/>
      <c r="FZ450" s="9"/>
      <c r="GA450" s="9"/>
      <c r="GB450" s="9"/>
      <c r="GC450" s="9"/>
      <c r="GD450" s="9"/>
      <c r="GE450" s="9"/>
    </row>
    <row r="451" spans="22:187"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  <c r="EY451" s="9"/>
      <c r="EZ451" s="9"/>
      <c r="FA451" s="9"/>
      <c r="FB451" s="9"/>
      <c r="FC451" s="9"/>
      <c r="FD451" s="9"/>
      <c r="FE451" s="9"/>
      <c r="FF451" s="9"/>
      <c r="FG451" s="9"/>
      <c r="FH451" s="9"/>
      <c r="FI451" s="9"/>
      <c r="FJ451" s="9"/>
      <c r="FK451" s="9"/>
      <c r="FL451" s="9"/>
      <c r="FM451" s="9"/>
      <c r="FN451" s="9"/>
      <c r="FO451" s="9"/>
      <c r="FP451" s="9"/>
      <c r="FQ451" s="9"/>
      <c r="FR451" s="9"/>
      <c r="FS451" s="9"/>
      <c r="FT451" s="9"/>
      <c r="FU451" s="9"/>
      <c r="FV451" s="9"/>
      <c r="FW451" s="9"/>
      <c r="FX451" s="9"/>
      <c r="FY451" s="9"/>
      <c r="FZ451" s="9"/>
      <c r="GA451" s="9"/>
      <c r="GB451" s="9"/>
      <c r="GC451" s="9"/>
      <c r="GD451" s="9"/>
      <c r="GE451" s="9"/>
    </row>
    <row r="452" spans="22:187"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  <c r="EY452" s="9"/>
      <c r="EZ452" s="9"/>
      <c r="FA452" s="9"/>
      <c r="FB452" s="9"/>
      <c r="FC452" s="9"/>
      <c r="FD452" s="9"/>
      <c r="FE452" s="9"/>
      <c r="FF452" s="9"/>
      <c r="FG452" s="9"/>
      <c r="FH452" s="9"/>
      <c r="FI452" s="9"/>
      <c r="FJ452" s="9"/>
      <c r="FK452" s="9"/>
      <c r="FL452" s="9"/>
      <c r="FM452" s="9"/>
      <c r="FN452" s="9"/>
      <c r="FO452" s="9"/>
      <c r="FP452" s="9"/>
      <c r="FQ452" s="9"/>
      <c r="FR452" s="9"/>
      <c r="FS452" s="9"/>
      <c r="FT452" s="9"/>
      <c r="FU452" s="9"/>
      <c r="FV452" s="9"/>
      <c r="FW452" s="9"/>
      <c r="FX452" s="9"/>
      <c r="FY452" s="9"/>
      <c r="FZ452" s="9"/>
      <c r="GA452" s="9"/>
      <c r="GB452" s="9"/>
      <c r="GC452" s="9"/>
      <c r="GD452" s="9"/>
      <c r="GE452" s="9"/>
    </row>
    <row r="453" spans="22:187"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  <c r="EY453" s="9"/>
      <c r="EZ453" s="9"/>
      <c r="FA453" s="9"/>
      <c r="FB453" s="9"/>
      <c r="FC453" s="9"/>
      <c r="FD453" s="9"/>
      <c r="FE453" s="9"/>
      <c r="FF453" s="9"/>
      <c r="FG453" s="9"/>
      <c r="FH453" s="9"/>
      <c r="FI453" s="9"/>
      <c r="FJ453" s="9"/>
      <c r="FK453" s="9"/>
      <c r="FL453" s="9"/>
      <c r="FM453" s="9"/>
      <c r="FN453" s="9"/>
      <c r="FO453" s="9"/>
      <c r="FP453" s="9"/>
      <c r="FQ453" s="9"/>
      <c r="FR453" s="9"/>
      <c r="FS453" s="9"/>
      <c r="FT453" s="9"/>
      <c r="FU453" s="9"/>
      <c r="FV453" s="9"/>
      <c r="FW453" s="9"/>
      <c r="FX453" s="9"/>
      <c r="FY453" s="9"/>
      <c r="FZ453" s="9"/>
      <c r="GA453" s="9"/>
      <c r="GB453" s="9"/>
      <c r="GC453" s="9"/>
      <c r="GD453" s="9"/>
      <c r="GE453" s="9"/>
    </row>
    <row r="454" spans="22:187"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  <c r="EY454" s="9"/>
      <c r="EZ454" s="9"/>
      <c r="FA454" s="9"/>
      <c r="FB454" s="9"/>
      <c r="FC454" s="9"/>
      <c r="FD454" s="9"/>
      <c r="FE454" s="9"/>
      <c r="FF454" s="9"/>
      <c r="FG454" s="9"/>
      <c r="FH454" s="9"/>
      <c r="FI454" s="9"/>
      <c r="FJ454" s="9"/>
      <c r="FK454" s="9"/>
      <c r="FL454" s="9"/>
      <c r="FM454" s="9"/>
      <c r="FN454" s="9"/>
      <c r="FO454" s="9"/>
      <c r="FP454" s="9"/>
      <c r="FQ454" s="9"/>
      <c r="FR454" s="9"/>
      <c r="FS454" s="9"/>
      <c r="FT454" s="9"/>
      <c r="FU454" s="9"/>
      <c r="FV454" s="9"/>
      <c r="FW454" s="9"/>
      <c r="FX454" s="9"/>
      <c r="FY454" s="9"/>
      <c r="FZ454" s="9"/>
      <c r="GA454" s="9"/>
      <c r="GB454" s="9"/>
      <c r="GC454" s="9"/>
      <c r="GD454" s="9"/>
      <c r="GE454" s="9"/>
    </row>
    <row r="455" spans="22:187"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  <c r="EY455" s="9"/>
      <c r="EZ455" s="9"/>
      <c r="FA455" s="9"/>
      <c r="FB455" s="9"/>
      <c r="FC455" s="9"/>
      <c r="FD455" s="9"/>
      <c r="FE455" s="9"/>
      <c r="FF455" s="9"/>
      <c r="FG455" s="9"/>
      <c r="FH455" s="9"/>
      <c r="FI455" s="9"/>
      <c r="FJ455" s="9"/>
      <c r="FK455" s="9"/>
      <c r="FL455" s="9"/>
      <c r="FM455" s="9"/>
      <c r="FN455" s="9"/>
      <c r="FO455" s="9"/>
      <c r="FP455" s="9"/>
      <c r="FQ455" s="9"/>
      <c r="FR455" s="9"/>
      <c r="FS455" s="9"/>
      <c r="FT455" s="9"/>
      <c r="FU455" s="9"/>
      <c r="FV455" s="9"/>
      <c r="FW455" s="9"/>
      <c r="FX455" s="9"/>
      <c r="FY455" s="9"/>
      <c r="FZ455" s="9"/>
      <c r="GA455" s="9"/>
      <c r="GB455" s="9"/>
      <c r="GC455" s="9"/>
      <c r="GD455" s="9"/>
      <c r="GE455" s="9"/>
    </row>
    <row r="456" spans="22:187"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  <c r="EL456" s="9"/>
      <c r="EM456" s="9"/>
      <c r="EN456" s="9"/>
      <c r="EO456" s="9"/>
      <c r="EP456" s="9"/>
      <c r="EQ456" s="9"/>
      <c r="ER456" s="9"/>
      <c r="ES456" s="9"/>
      <c r="ET456" s="9"/>
      <c r="EU456" s="9"/>
      <c r="EV456" s="9"/>
      <c r="EW456" s="9"/>
      <c r="EX456" s="9"/>
      <c r="EY456" s="9"/>
      <c r="EZ456" s="9"/>
      <c r="FA456" s="9"/>
      <c r="FB456" s="9"/>
      <c r="FC456" s="9"/>
      <c r="FD456" s="9"/>
      <c r="FE456" s="9"/>
      <c r="FF456" s="9"/>
      <c r="FG456" s="9"/>
      <c r="FH456" s="9"/>
      <c r="FI456" s="9"/>
      <c r="FJ456" s="9"/>
      <c r="FK456" s="9"/>
      <c r="FL456" s="9"/>
      <c r="FM456" s="9"/>
      <c r="FN456" s="9"/>
      <c r="FO456" s="9"/>
      <c r="FP456" s="9"/>
      <c r="FQ456" s="9"/>
      <c r="FR456" s="9"/>
      <c r="FS456" s="9"/>
      <c r="FT456" s="9"/>
      <c r="FU456" s="9"/>
      <c r="FV456" s="9"/>
      <c r="FW456" s="9"/>
      <c r="FX456" s="9"/>
      <c r="FY456" s="9"/>
      <c r="FZ456" s="9"/>
      <c r="GA456" s="9"/>
      <c r="GB456" s="9"/>
      <c r="GC456" s="9"/>
      <c r="GD456" s="9"/>
      <c r="GE456" s="9"/>
    </row>
    <row r="457" spans="22:187"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  <c r="EH457" s="9"/>
      <c r="EI457" s="9"/>
      <c r="EJ457" s="9"/>
      <c r="EK457" s="9"/>
      <c r="EL457" s="9"/>
      <c r="EM457" s="9"/>
      <c r="EN457" s="9"/>
      <c r="EO457" s="9"/>
      <c r="EP457" s="9"/>
      <c r="EQ457" s="9"/>
      <c r="ER457" s="9"/>
      <c r="ES457" s="9"/>
      <c r="ET457" s="9"/>
      <c r="EU457" s="9"/>
      <c r="EV457" s="9"/>
      <c r="EW457" s="9"/>
      <c r="EX457" s="9"/>
      <c r="EY457" s="9"/>
      <c r="EZ457" s="9"/>
      <c r="FA457" s="9"/>
      <c r="FB457" s="9"/>
      <c r="FC457" s="9"/>
      <c r="FD457" s="9"/>
      <c r="FE457" s="9"/>
      <c r="FF457" s="9"/>
      <c r="FG457" s="9"/>
      <c r="FH457" s="9"/>
      <c r="FI457" s="9"/>
      <c r="FJ457" s="9"/>
      <c r="FK457" s="9"/>
      <c r="FL457" s="9"/>
      <c r="FM457" s="9"/>
      <c r="FN457" s="9"/>
      <c r="FO457" s="9"/>
      <c r="FP457" s="9"/>
      <c r="FQ457" s="9"/>
      <c r="FR457" s="9"/>
      <c r="FS457" s="9"/>
      <c r="FT457" s="9"/>
      <c r="FU457" s="9"/>
      <c r="FV457" s="9"/>
      <c r="FW457" s="9"/>
      <c r="FX457" s="9"/>
      <c r="FY457" s="9"/>
      <c r="FZ457" s="9"/>
      <c r="GA457" s="9"/>
      <c r="GB457" s="9"/>
      <c r="GC457" s="9"/>
      <c r="GD457" s="9"/>
      <c r="GE457" s="9"/>
    </row>
    <row r="458" spans="22:187"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  <c r="EL458" s="9"/>
      <c r="EM458" s="9"/>
      <c r="EN458" s="9"/>
      <c r="EO458" s="9"/>
      <c r="EP458" s="9"/>
      <c r="EQ458" s="9"/>
      <c r="ER458" s="9"/>
      <c r="ES458" s="9"/>
      <c r="ET458" s="9"/>
      <c r="EU458" s="9"/>
      <c r="EV458" s="9"/>
      <c r="EW458" s="9"/>
      <c r="EX458" s="9"/>
      <c r="EY458" s="9"/>
      <c r="EZ458" s="9"/>
      <c r="FA458" s="9"/>
      <c r="FB458" s="9"/>
      <c r="FC458" s="9"/>
      <c r="FD458" s="9"/>
      <c r="FE458" s="9"/>
      <c r="FF458" s="9"/>
      <c r="FG458" s="9"/>
      <c r="FH458" s="9"/>
      <c r="FI458" s="9"/>
      <c r="FJ458" s="9"/>
      <c r="FK458" s="9"/>
      <c r="FL458" s="9"/>
      <c r="FM458" s="9"/>
      <c r="FN458" s="9"/>
      <c r="FO458" s="9"/>
      <c r="FP458" s="9"/>
      <c r="FQ458" s="9"/>
      <c r="FR458" s="9"/>
      <c r="FS458" s="9"/>
      <c r="FT458" s="9"/>
      <c r="FU458" s="9"/>
      <c r="FV458" s="9"/>
      <c r="FW458" s="9"/>
      <c r="FX458" s="9"/>
      <c r="FY458" s="9"/>
      <c r="FZ458" s="9"/>
      <c r="GA458" s="9"/>
      <c r="GB458" s="9"/>
      <c r="GC458" s="9"/>
      <c r="GD458" s="9"/>
      <c r="GE458" s="9"/>
    </row>
    <row r="459" spans="22:187"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  <c r="FE459" s="9"/>
      <c r="FF459" s="9"/>
      <c r="FG459" s="9"/>
      <c r="FH459" s="9"/>
      <c r="FI459" s="9"/>
      <c r="FJ459" s="9"/>
      <c r="FK459" s="9"/>
      <c r="FL459" s="9"/>
      <c r="FM459" s="9"/>
      <c r="FN459" s="9"/>
      <c r="FO459" s="9"/>
      <c r="FP459" s="9"/>
      <c r="FQ459" s="9"/>
      <c r="FR459" s="9"/>
      <c r="FS459" s="9"/>
      <c r="FT459" s="9"/>
      <c r="FU459" s="9"/>
      <c r="FV459" s="9"/>
      <c r="FW459" s="9"/>
      <c r="FX459" s="9"/>
      <c r="FY459" s="9"/>
      <c r="FZ459" s="9"/>
      <c r="GA459" s="9"/>
      <c r="GB459" s="9"/>
      <c r="GC459" s="9"/>
      <c r="GD459" s="9"/>
      <c r="GE459" s="9"/>
    </row>
    <row r="460" spans="22:187"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  <c r="EL460" s="9"/>
      <c r="EM460" s="9"/>
      <c r="EN460" s="9"/>
      <c r="EO460" s="9"/>
      <c r="EP460" s="9"/>
      <c r="EQ460" s="9"/>
      <c r="ER460" s="9"/>
      <c r="ES460" s="9"/>
      <c r="ET460" s="9"/>
      <c r="EU460" s="9"/>
      <c r="EV460" s="9"/>
      <c r="EW460" s="9"/>
      <c r="EX460" s="9"/>
      <c r="EY460" s="9"/>
      <c r="EZ460" s="9"/>
      <c r="FA460" s="9"/>
      <c r="FB460" s="9"/>
      <c r="FC460" s="9"/>
      <c r="FD460" s="9"/>
      <c r="FE460" s="9"/>
      <c r="FF460" s="9"/>
      <c r="FG460" s="9"/>
      <c r="FH460" s="9"/>
      <c r="FI460" s="9"/>
      <c r="FJ460" s="9"/>
      <c r="FK460" s="9"/>
      <c r="FL460" s="9"/>
      <c r="FM460" s="9"/>
      <c r="FN460" s="9"/>
      <c r="FO460" s="9"/>
      <c r="FP460" s="9"/>
      <c r="FQ460" s="9"/>
      <c r="FR460" s="9"/>
      <c r="FS460" s="9"/>
      <c r="FT460" s="9"/>
      <c r="FU460" s="9"/>
      <c r="FV460" s="9"/>
      <c r="FW460" s="9"/>
      <c r="FX460" s="9"/>
      <c r="FY460" s="9"/>
      <c r="FZ460" s="9"/>
      <c r="GA460" s="9"/>
      <c r="GB460" s="9"/>
      <c r="GC460" s="9"/>
      <c r="GD460" s="9"/>
      <c r="GE460" s="9"/>
    </row>
    <row r="461" spans="22:187"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  <c r="FE461" s="9"/>
      <c r="FF461" s="9"/>
      <c r="FG461" s="9"/>
      <c r="FH461" s="9"/>
      <c r="FI461" s="9"/>
      <c r="FJ461" s="9"/>
      <c r="FK461" s="9"/>
      <c r="FL461" s="9"/>
      <c r="FM461" s="9"/>
      <c r="FN461" s="9"/>
      <c r="FO461" s="9"/>
      <c r="FP461" s="9"/>
      <c r="FQ461" s="9"/>
      <c r="FR461" s="9"/>
      <c r="FS461" s="9"/>
      <c r="FT461" s="9"/>
      <c r="FU461" s="9"/>
      <c r="FV461" s="9"/>
      <c r="FW461" s="9"/>
      <c r="FX461" s="9"/>
      <c r="FY461" s="9"/>
      <c r="FZ461" s="9"/>
      <c r="GA461" s="9"/>
      <c r="GB461" s="9"/>
      <c r="GC461" s="9"/>
      <c r="GD461" s="9"/>
      <c r="GE461" s="9"/>
    </row>
    <row r="462" spans="22:187"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  <c r="EM462" s="9"/>
      <c r="EN462" s="9"/>
      <c r="EO462" s="9"/>
      <c r="EP462" s="9"/>
      <c r="EQ462" s="9"/>
      <c r="ER462" s="9"/>
      <c r="ES462" s="9"/>
      <c r="ET462" s="9"/>
      <c r="EU462" s="9"/>
      <c r="EV462" s="9"/>
      <c r="EW462" s="9"/>
      <c r="EX462" s="9"/>
      <c r="EY462" s="9"/>
      <c r="EZ462" s="9"/>
      <c r="FA462" s="9"/>
      <c r="FB462" s="9"/>
      <c r="FC462" s="9"/>
      <c r="FD462" s="9"/>
      <c r="FE462" s="9"/>
      <c r="FF462" s="9"/>
      <c r="FG462" s="9"/>
      <c r="FH462" s="9"/>
      <c r="FI462" s="9"/>
      <c r="FJ462" s="9"/>
      <c r="FK462" s="9"/>
      <c r="FL462" s="9"/>
      <c r="FM462" s="9"/>
      <c r="FN462" s="9"/>
      <c r="FO462" s="9"/>
      <c r="FP462" s="9"/>
      <c r="FQ462" s="9"/>
      <c r="FR462" s="9"/>
      <c r="FS462" s="9"/>
      <c r="FT462" s="9"/>
      <c r="FU462" s="9"/>
      <c r="FV462" s="9"/>
      <c r="FW462" s="9"/>
      <c r="FX462" s="9"/>
      <c r="FY462" s="9"/>
      <c r="FZ462" s="9"/>
      <c r="GA462" s="9"/>
      <c r="GB462" s="9"/>
      <c r="GC462" s="9"/>
      <c r="GD462" s="9"/>
      <c r="GE462" s="9"/>
    </row>
    <row r="463" spans="22:187"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  <c r="EM463" s="9"/>
      <c r="EN463" s="9"/>
      <c r="EO463" s="9"/>
      <c r="EP463" s="9"/>
      <c r="EQ463" s="9"/>
      <c r="ER463" s="9"/>
      <c r="ES463" s="9"/>
      <c r="ET463" s="9"/>
      <c r="EU463" s="9"/>
      <c r="EV463" s="9"/>
      <c r="EW463" s="9"/>
      <c r="EX463" s="9"/>
      <c r="EY463" s="9"/>
      <c r="EZ463" s="9"/>
      <c r="FA463" s="9"/>
      <c r="FB463" s="9"/>
      <c r="FC463" s="9"/>
      <c r="FD463" s="9"/>
      <c r="FE463" s="9"/>
      <c r="FF463" s="9"/>
      <c r="FG463" s="9"/>
      <c r="FH463" s="9"/>
      <c r="FI463" s="9"/>
      <c r="FJ463" s="9"/>
      <c r="FK463" s="9"/>
      <c r="FL463" s="9"/>
      <c r="FM463" s="9"/>
      <c r="FN463" s="9"/>
      <c r="FO463" s="9"/>
      <c r="FP463" s="9"/>
      <c r="FQ463" s="9"/>
      <c r="FR463" s="9"/>
      <c r="FS463" s="9"/>
      <c r="FT463" s="9"/>
      <c r="FU463" s="9"/>
      <c r="FV463" s="9"/>
      <c r="FW463" s="9"/>
      <c r="FX463" s="9"/>
      <c r="FY463" s="9"/>
      <c r="FZ463" s="9"/>
      <c r="GA463" s="9"/>
      <c r="GB463" s="9"/>
      <c r="GC463" s="9"/>
      <c r="GD463" s="9"/>
      <c r="GE463" s="9"/>
    </row>
    <row r="464" spans="22:187"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  <c r="EH464" s="9"/>
      <c r="EI464" s="9"/>
      <c r="EJ464" s="9"/>
      <c r="EK464" s="9"/>
      <c r="EL464" s="9"/>
      <c r="EM464" s="9"/>
      <c r="EN464" s="9"/>
      <c r="EO464" s="9"/>
      <c r="EP464" s="9"/>
      <c r="EQ464" s="9"/>
      <c r="ER464" s="9"/>
      <c r="ES464" s="9"/>
      <c r="ET464" s="9"/>
      <c r="EU464" s="9"/>
      <c r="EV464" s="9"/>
      <c r="EW464" s="9"/>
      <c r="EX464" s="9"/>
      <c r="EY464" s="9"/>
      <c r="EZ464" s="9"/>
      <c r="FA464" s="9"/>
      <c r="FB464" s="9"/>
      <c r="FC464" s="9"/>
      <c r="FD464" s="9"/>
      <c r="FE464" s="9"/>
      <c r="FF464" s="9"/>
      <c r="FG464" s="9"/>
      <c r="FH464" s="9"/>
      <c r="FI464" s="9"/>
      <c r="FJ464" s="9"/>
      <c r="FK464" s="9"/>
      <c r="FL464" s="9"/>
      <c r="FM464" s="9"/>
      <c r="FN464" s="9"/>
      <c r="FO464" s="9"/>
      <c r="FP464" s="9"/>
      <c r="FQ464" s="9"/>
      <c r="FR464" s="9"/>
      <c r="FS464" s="9"/>
      <c r="FT464" s="9"/>
      <c r="FU464" s="9"/>
      <c r="FV464" s="9"/>
      <c r="FW464" s="9"/>
      <c r="FX464" s="9"/>
      <c r="FY464" s="9"/>
      <c r="FZ464" s="9"/>
      <c r="GA464" s="9"/>
      <c r="GB464" s="9"/>
      <c r="GC464" s="9"/>
      <c r="GD464" s="9"/>
      <c r="GE464" s="9"/>
    </row>
    <row r="465" spans="22:187"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  <c r="EL465" s="9"/>
      <c r="EM465" s="9"/>
      <c r="EN465" s="9"/>
      <c r="EO465" s="9"/>
      <c r="EP465" s="9"/>
      <c r="EQ465" s="9"/>
      <c r="ER465" s="9"/>
      <c r="ES465" s="9"/>
      <c r="ET465" s="9"/>
      <c r="EU465" s="9"/>
      <c r="EV465" s="9"/>
      <c r="EW465" s="9"/>
      <c r="EX465" s="9"/>
      <c r="EY465" s="9"/>
      <c r="EZ465" s="9"/>
      <c r="FA465" s="9"/>
      <c r="FB465" s="9"/>
      <c r="FC465" s="9"/>
      <c r="FD465" s="9"/>
      <c r="FE465" s="9"/>
      <c r="FF465" s="9"/>
      <c r="FG465" s="9"/>
      <c r="FH465" s="9"/>
      <c r="FI465" s="9"/>
      <c r="FJ465" s="9"/>
      <c r="FK465" s="9"/>
      <c r="FL465" s="9"/>
      <c r="FM465" s="9"/>
      <c r="FN465" s="9"/>
      <c r="FO465" s="9"/>
      <c r="FP465" s="9"/>
      <c r="FQ465" s="9"/>
      <c r="FR465" s="9"/>
      <c r="FS465" s="9"/>
      <c r="FT465" s="9"/>
      <c r="FU465" s="9"/>
      <c r="FV465" s="9"/>
      <c r="FW465" s="9"/>
      <c r="FX465" s="9"/>
      <c r="FY465" s="9"/>
      <c r="FZ465" s="9"/>
      <c r="GA465" s="9"/>
      <c r="GB465" s="9"/>
      <c r="GC465" s="9"/>
      <c r="GD465" s="9"/>
      <c r="GE465" s="9"/>
    </row>
    <row r="466" spans="22:187"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  <c r="EL466" s="9"/>
      <c r="EM466" s="9"/>
      <c r="EN466" s="9"/>
      <c r="EO466" s="9"/>
      <c r="EP466" s="9"/>
      <c r="EQ466" s="9"/>
      <c r="ER466" s="9"/>
      <c r="ES466" s="9"/>
      <c r="ET466" s="9"/>
      <c r="EU466" s="9"/>
      <c r="EV466" s="9"/>
      <c r="EW466" s="9"/>
      <c r="EX466" s="9"/>
      <c r="EY466" s="9"/>
      <c r="EZ466" s="9"/>
      <c r="FA466" s="9"/>
      <c r="FB466" s="9"/>
      <c r="FC466" s="9"/>
      <c r="FD466" s="9"/>
      <c r="FE466" s="9"/>
      <c r="FF466" s="9"/>
      <c r="FG466" s="9"/>
      <c r="FH466" s="9"/>
      <c r="FI466" s="9"/>
      <c r="FJ466" s="9"/>
      <c r="FK466" s="9"/>
      <c r="FL466" s="9"/>
      <c r="FM466" s="9"/>
      <c r="FN466" s="9"/>
      <c r="FO466" s="9"/>
      <c r="FP466" s="9"/>
      <c r="FQ466" s="9"/>
      <c r="FR466" s="9"/>
      <c r="FS466" s="9"/>
      <c r="FT466" s="9"/>
      <c r="FU466" s="9"/>
      <c r="FV466" s="9"/>
      <c r="FW466" s="9"/>
      <c r="FX466" s="9"/>
      <c r="FY466" s="9"/>
      <c r="FZ466" s="9"/>
      <c r="GA466" s="9"/>
      <c r="GB466" s="9"/>
      <c r="GC466" s="9"/>
      <c r="GD466" s="9"/>
      <c r="GE466" s="9"/>
    </row>
    <row r="467" spans="22:187"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  <c r="EL467" s="9"/>
      <c r="EM467" s="9"/>
      <c r="EN467" s="9"/>
      <c r="EO467" s="9"/>
      <c r="EP467" s="9"/>
      <c r="EQ467" s="9"/>
      <c r="ER467" s="9"/>
      <c r="ES467" s="9"/>
      <c r="ET467" s="9"/>
      <c r="EU467" s="9"/>
      <c r="EV467" s="9"/>
      <c r="EW467" s="9"/>
      <c r="EX467" s="9"/>
      <c r="EY467" s="9"/>
      <c r="EZ467" s="9"/>
      <c r="FA467" s="9"/>
      <c r="FB467" s="9"/>
      <c r="FC467" s="9"/>
      <c r="FD467" s="9"/>
      <c r="FE467" s="9"/>
      <c r="FF467" s="9"/>
      <c r="FG467" s="9"/>
      <c r="FH467" s="9"/>
      <c r="FI467" s="9"/>
      <c r="FJ467" s="9"/>
      <c r="FK467" s="9"/>
      <c r="FL467" s="9"/>
      <c r="FM467" s="9"/>
      <c r="FN467" s="9"/>
      <c r="FO467" s="9"/>
      <c r="FP467" s="9"/>
      <c r="FQ467" s="9"/>
      <c r="FR467" s="9"/>
      <c r="FS467" s="9"/>
      <c r="FT467" s="9"/>
      <c r="FU467" s="9"/>
      <c r="FV467" s="9"/>
      <c r="FW467" s="9"/>
      <c r="FX467" s="9"/>
      <c r="FY467" s="9"/>
      <c r="FZ467" s="9"/>
      <c r="GA467" s="9"/>
      <c r="GB467" s="9"/>
      <c r="GC467" s="9"/>
      <c r="GD467" s="9"/>
      <c r="GE467" s="9"/>
    </row>
    <row r="468" spans="22:187"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  <c r="EL468" s="9"/>
      <c r="EM468" s="9"/>
      <c r="EN468" s="9"/>
      <c r="EO468" s="9"/>
      <c r="EP468" s="9"/>
      <c r="EQ468" s="9"/>
      <c r="ER468" s="9"/>
      <c r="ES468" s="9"/>
      <c r="ET468" s="9"/>
      <c r="EU468" s="9"/>
      <c r="EV468" s="9"/>
      <c r="EW468" s="9"/>
      <c r="EX468" s="9"/>
      <c r="EY468" s="9"/>
      <c r="EZ468" s="9"/>
      <c r="FA468" s="9"/>
      <c r="FB468" s="9"/>
      <c r="FC468" s="9"/>
      <c r="FD468" s="9"/>
      <c r="FE468" s="9"/>
      <c r="FF468" s="9"/>
      <c r="FG468" s="9"/>
      <c r="FH468" s="9"/>
      <c r="FI468" s="9"/>
      <c r="FJ468" s="9"/>
      <c r="FK468" s="9"/>
      <c r="FL468" s="9"/>
      <c r="FM468" s="9"/>
      <c r="FN468" s="9"/>
      <c r="FO468" s="9"/>
      <c r="FP468" s="9"/>
      <c r="FQ468" s="9"/>
      <c r="FR468" s="9"/>
      <c r="FS468" s="9"/>
      <c r="FT468" s="9"/>
      <c r="FU468" s="9"/>
      <c r="FV468" s="9"/>
      <c r="FW468" s="9"/>
      <c r="FX468" s="9"/>
      <c r="FY468" s="9"/>
      <c r="FZ468" s="9"/>
      <c r="GA468" s="9"/>
      <c r="GB468" s="9"/>
      <c r="GC468" s="9"/>
      <c r="GD468" s="9"/>
      <c r="GE468" s="9"/>
    </row>
    <row r="469" spans="22:187"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  <c r="EL469" s="9"/>
      <c r="EM469" s="9"/>
      <c r="EN469" s="9"/>
      <c r="EO469" s="9"/>
      <c r="EP469" s="9"/>
      <c r="EQ469" s="9"/>
      <c r="ER469" s="9"/>
      <c r="ES469" s="9"/>
      <c r="ET469" s="9"/>
      <c r="EU469" s="9"/>
      <c r="EV469" s="9"/>
      <c r="EW469" s="9"/>
      <c r="EX469" s="9"/>
      <c r="EY469" s="9"/>
      <c r="EZ469" s="9"/>
      <c r="FA469" s="9"/>
      <c r="FB469" s="9"/>
      <c r="FC469" s="9"/>
      <c r="FD469" s="9"/>
      <c r="FE469" s="9"/>
      <c r="FF469" s="9"/>
      <c r="FG469" s="9"/>
      <c r="FH469" s="9"/>
      <c r="FI469" s="9"/>
      <c r="FJ469" s="9"/>
      <c r="FK469" s="9"/>
      <c r="FL469" s="9"/>
      <c r="FM469" s="9"/>
      <c r="FN469" s="9"/>
      <c r="FO469" s="9"/>
      <c r="FP469" s="9"/>
      <c r="FQ469" s="9"/>
      <c r="FR469" s="9"/>
      <c r="FS469" s="9"/>
      <c r="FT469" s="9"/>
      <c r="FU469" s="9"/>
      <c r="FV469" s="9"/>
      <c r="FW469" s="9"/>
      <c r="FX469" s="9"/>
      <c r="FY469" s="9"/>
      <c r="FZ469" s="9"/>
      <c r="GA469" s="9"/>
      <c r="GB469" s="9"/>
      <c r="GC469" s="9"/>
      <c r="GD469" s="9"/>
      <c r="GE469" s="9"/>
    </row>
    <row r="470" spans="22:187"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  <c r="FE470" s="9"/>
      <c r="FF470" s="9"/>
      <c r="FG470" s="9"/>
      <c r="FH470" s="9"/>
      <c r="FI470" s="9"/>
      <c r="FJ470" s="9"/>
      <c r="FK470" s="9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  <c r="GA470" s="9"/>
      <c r="GB470" s="9"/>
      <c r="GC470" s="9"/>
      <c r="GD470" s="9"/>
      <c r="GE470" s="9"/>
    </row>
    <row r="471" spans="22:187"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  <c r="EL471" s="9"/>
      <c r="EM471" s="9"/>
      <c r="EN471" s="9"/>
      <c r="EO471" s="9"/>
      <c r="EP471" s="9"/>
      <c r="EQ471" s="9"/>
      <c r="ER471" s="9"/>
      <c r="ES471" s="9"/>
      <c r="ET471" s="9"/>
      <c r="EU471" s="9"/>
      <c r="EV471" s="9"/>
      <c r="EW471" s="9"/>
      <c r="EX471" s="9"/>
      <c r="EY471" s="9"/>
      <c r="EZ471" s="9"/>
      <c r="FA471" s="9"/>
      <c r="FB471" s="9"/>
      <c r="FC471" s="9"/>
      <c r="FD471" s="9"/>
      <c r="FE471" s="9"/>
      <c r="FF471" s="9"/>
      <c r="FG471" s="9"/>
      <c r="FH471" s="9"/>
      <c r="FI471" s="9"/>
      <c r="FJ471" s="9"/>
      <c r="FK471" s="9"/>
      <c r="FL471" s="9"/>
      <c r="FM471" s="9"/>
      <c r="FN471" s="9"/>
      <c r="FO471" s="9"/>
      <c r="FP471" s="9"/>
      <c r="FQ471" s="9"/>
      <c r="FR471" s="9"/>
      <c r="FS471" s="9"/>
      <c r="FT471" s="9"/>
      <c r="FU471" s="9"/>
      <c r="FV471" s="9"/>
      <c r="FW471" s="9"/>
      <c r="FX471" s="9"/>
      <c r="FY471" s="9"/>
      <c r="FZ471" s="9"/>
      <c r="GA471" s="9"/>
      <c r="GB471" s="9"/>
      <c r="GC471" s="9"/>
      <c r="GD471" s="9"/>
      <c r="GE471" s="9"/>
    </row>
    <row r="472" spans="22:187"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  <c r="EL472" s="9"/>
      <c r="EM472" s="9"/>
      <c r="EN472" s="9"/>
      <c r="EO472" s="9"/>
      <c r="EP472" s="9"/>
      <c r="EQ472" s="9"/>
      <c r="ER472" s="9"/>
      <c r="ES472" s="9"/>
      <c r="ET472" s="9"/>
      <c r="EU472" s="9"/>
      <c r="EV472" s="9"/>
      <c r="EW472" s="9"/>
      <c r="EX472" s="9"/>
      <c r="EY472" s="9"/>
      <c r="EZ472" s="9"/>
      <c r="FA472" s="9"/>
      <c r="FB472" s="9"/>
      <c r="FC472" s="9"/>
      <c r="FD472" s="9"/>
      <c r="FE472" s="9"/>
      <c r="FF472" s="9"/>
      <c r="FG472" s="9"/>
      <c r="FH472" s="9"/>
      <c r="FI472" s="9"/>
      <c r="FJ472" s="9"/>
      <c r="FK472" s="9"/>
      <c r="FL472" s="9"/>
      <c r="FM472" s="9"/>
      <c r="FN472" s="9"/>
      <c r="FO472" s="9"/>
      <c r="FP472" s="9"/>
      <c r="FQ472" s="9"/>
      <c r="FR472" s="9"/>
      <c r="FS472" s="9"/>
      <c r="FT472" s="9"/>
      <c r="FU472" s="9"/>
      <c r="FV472" s="9"/>
      <c r="FW472" s="9"/>
      <c r="FX472" s="9"/>
      <c r="FY472" s="9"/>
      <c r="FZ472" s="9"/>
      <c r="GA472" s="9"/>
      <c r="GB472" s="9"/>
      <c r="GC472" s="9"/>
      <c r="GD472" s="9"/>
      <c r="GE472" s="9"/>
    </row>
    <row r="473" spans="22:187"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  <c r="EG473" s="9"/>
      <c r="EH473" s="9"/>
      <c r="EI473" s="9"/>
      <c r="EJ473" s="9"/>
      <c r="EK473" s="9"/>
      <c r="EL473" s="9"/>
      <c r="EM473" s="9"/>
      <c r="EN473" s="9"/>
      <c r="EO473" s="9"/>
      <c r="EP473" s="9"/>
      <c r="EQ473" s="9"/>
      <c r="ER473" s="9"/>
      <c r="ES473" s="9"/>
      <c r="ET473" s="9"/>
      <c r="EU473" s="9"/>
      <c r="EV473" s="9"/>
      <c r="EW473" s="9"/>
      <c r="EX473" s="9"/>
      <c r="EY473" s="9"/>
      <c r="EZ473" s="9"/>
      <c r="FA473" s="9"/>
      <c r="FB473" s="9"/>
      <c r="FC473" s="9"/>
      <c r="FD473" s="9"/>
      <c r="FE473" s="9"/>
      <c r="FF473" s="9"/>
      <c r="FG473" s="9"/>
      <c r="FH473" s="9"/>
      <c r="FI473" s="9"/>
      <c r="FJ473" s="9"/>
      <c r="FK473" s="9"/>
      <c r="FL473" s="9"/>
      <c r="FM473" s="9"/>
      <c r="FN473" s="9"/>
      <c r="FO473" s="9"/>
      <c r="FP473" s="9"/>
      <c r="FQ473" s="9"/>
      <c r="FR473" s="9"/>
      <c r="FS473" s="9"/>
      <c r="FT473" s="9"/>
      <c r="FU473" s="9"/>
      <c r="FV473" s="9"/>
      <c r="FW473" s="9"/>
      <c r="FX473" s="9"/>
      <c r="FY473" s="9"/>
      <c r="FZ473" s="9"/>
      <c r="GA473" s="9"/>
      <c r="GB473" s="9"/>
      <c r="GC473" s="9"/>
      <c r="GD473" s="9"/>
      <c r="GE473" s="9"/>
    </row>
    <row r="474" spans="22:187"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  <c r="EH474" s="9"/>
      <c r="EI474" s="9"/>
      <c r="EJ474" s="9"/>
      <c r="EK474" s="9"/>
      <c r="EL474" s="9"/>
      <c r="EM474" s="9"/>
      <c r="EN474" s="9"/>
      <c r="EO474" s="9"/>
      <c r="EP474" s="9"/>
      <c r="EQ474" s="9"/>
      <c r="ER474" s="9"/>
      <c r="ES474" s="9"/>
      <c r="ET474" s="9"/>
      <c r="EU474" s="9"/>
      <c r="EV474" s="9"/>
      <c r="EW474" s="9"/>
      <c r="EX474" s="9"/>
      <c r="EY474" s="9"/>
      <c r="EZ474" s="9"/>
      <c r="FA474" s="9"/>
      <c r="FB474" s="9"/>
      <c r="FC474" s="9"/>
      <c r="FD474" s="9"/>
      <c r="FE474" s="9"/>
      <c r="FF474" s="9"/>
      <c r="FG474" s="9"/>
      <c r="FH474" s="9"/>
      <c r="FI474" s="9"/>
      <c r="FJ474" s="9"/>
      <c r="FK474" s="9"/>
      <c r="FL474" s="9"/>
      <c r="FM474" s="9"/>
      <c r="FN474" s="9"/>
      <c r="FO474" s="9"/>
      <c r="FP474" s="9"/>
      <c r="FQ474" s="9"/>
      <c r="FR474" s="9"/>
      <c r="FS474" s="9"/>
      <c r="FT474" s="9"/>
      <c r="FU474" s="9"/>
      <c r="FV474" s="9"/>
      <c r="FW474" s="9"/>
      <c r="FX474" s="9"/>
      <c r="FY474" s="9"/>
      <c r="FZ474" s="9"/>
      <c r="GA474" s="9"/>
      <c r="GB474" s="9"/>
      <c r="GC474" s="9"/>
      <c r="GD474" s="9"/>
      <c r="GE474" s="9"/>
    </row>
    <row r="475" spans="22:187"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  <c r="EH475" s="9"/>
      <c r="EI475" s="9"/>
      <c r="EJ475" s="9"/>
      <c r="EK475" s="9"/>
      <c r="EL475" s="9"/>
      <c r="EM475" s="9"/>
      <c r="EN475" s="9"/>
      <c r="EO475" s="9"/>
      <c r="EP475" s="9"/>
      <c r="EQ475" s="9"/>
      <c r="ER475" s="9"/>
      <c r="ES475" s="9"/>
      <c r="ET475" s="9"/>
      <c r="EU475" s="9"/>
      <c r="EV475" s="9"/>
      <c r="EW475" s="9"/>
      <c r="EX475" s="9"/>
      <c r="EY475" s="9"/>
      <c r="EZ475" s="9"/>
      <c r="FA475" s="9"/>
      <c r="FB475" s="9"/>
      <c r="FC475" s="9"/>
      <c r="FD475" s="9"/>
      <c r="FE475" s="9"/>
      <c r="FF475" s="9"/>
      <c r="FG475" s="9"/>
      <c r="FH475" s="9"/>
      <c r="FI475" s="9"/>
      <c r="FJ475" s="9"/>
      <c r="FK475" s="9"/>
      <c r="FL475" s="9"/>
      <c r="FM475" s="9"/>
      <c r="FN475" s="9"/>
      <c r="FO475" s="9"/>
      <c r="FP475" s="9"/>
      <c r="FQ475" s="9"/>
      <c r="FR475" s="9"/>
      <c r="FS475" s="9"/>
      <c r="FT475" s="9"/>
      <c r="FU475" s="9"/>
      <c r="FV475" s="9"/>
      <c r="FW475" s="9"/>
      <c r="FX475" s="9"/>
      <c r="FY475" s="9"/>
      <c r="FZ475" s="9"/>
      <c r="GA475" s="9"/>
      <c r="GB475" s="9"/>
      <c r="GC475" s="9"/>
      <c r="GD475" s="9"/>
      <c r="GE475" s="9"/>
    </row>
    <row r="476" spans="22:187"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  <c r="EG476" s="9"/>
      <c r="EH476" s="9"/>
      <c r="EI476" s="9"/>
      <c r="EJ476" s="9"/>
      <c r="EK476" s="9"/>
      <c r="EL476" s="9"/>
      <c r="EM476" s="9"/>
      <c r="EN476" s="9"/>
      <c r="EO476" s="9"/>
      <c r="EP476" s="9"/>
      <c r="EQ476" s="9"/>
      <c r="ER476" s="9"/>
      <c r="ES476" s="9"/>
      <c r="ET476" s="9"/>
      <c r="EU476" s="9"/>
      <c r="EV476" s="9"/>
      <c r="EW476" s="9"/>
      <c r="EX476" s="9"/>
      <c r="EY476" s="9"/>
      <c r="EZ476" s="9"/>
      <c r="FA476" s="9"/>
      <c r="FB476" s="9"/>
      <c r="FC476" s="9"/>
      <c r="FD476" s="9"/>
      <c r="FE476" s="9"/>
      <c r="FF476" s="9"/>
      <c r="FG476" s="9"/>
      <c r="FH476" s="9"/>
      <c r="FI476" s="9"/>
      <c r="FJ476" s="9"/>
      <c r="FK476" s="9"/>
      <c r="FL476" s="9"/>
      <c r="FM476" s="9"/>
      <c r="FN476" s="9"/>
      <c r="FO476" s="9"/>
      <c r="FP476" s="9"/>
      <c r="FQ476" s="9"/>
      <c r="FR476" s="9"/>
      <c r="FS476" s="9"/>
      <c r="FT476" s="9"/>
      <c r="FU476" s="9"/>
      <c r="FV476" s="9"/>
      <c r="FW476" s="9"/>
      <c r="FX476" s="9"/>
      <c r="FY476" s="9"/>
      <c r="FZ476" s="9"/>
      <c r="GA476" s="9"/>
      <c r="GB476" s="9"/>
      <c r="GC476" s="9"/>
      <c r="GD476" s="9"/>
      <c r="GE476" s="9"/>
    </row>
    <row r="477" spans="22:187"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  <c r="EL477" s="9"/>
      <c r="EM477" s="9"/>
      <c r="EN477" s="9"/>
      <c r="EO477" s="9"/>
      <c r="EP477" s="9"/>
      <c r="EQ477" s="9"/>
      <c r="ER477" s="9"/>
      <c r="ES477" s="9"/>
      <c r="ET477" s="9"/>
      <c r="EU477" s="9"/>
      <c r="EV477" s="9"/>
      <c r="EW477" s="9"/>
      <c r="EX477" s="9"/>
      <c r="EY477" s="9"/>
      <c r="EZ477" s="9"/>
      <c r="FA477" s="9"/>
      <c r="FB477" s="9"/>
      <c r="FC477" s="9"/>
      <c r="FD477" s="9"/>
      <c r="FE477" s="9"/>
      <c r="FF477" s="9"/>
      <c r="FG477" s="9"/>
      <c r="FH477" s="9"/>
      <c r="FI477" s="9"/>
      <c r="FJ477" s="9"/>
      <c r="FK477" s="9"/>
      <c r="FL477" s="9"/>
      <c r="FM477" s="9"/>
      <c r="FN477" s="9"/>
      <c r="FO477" s="9"/>
      <c r="FP477" s="9"/>
      <c r="FQ477" s="9"/>
      <c r="FR477" s="9"/>
      <c r="FS477" s="9"/>
      <c r="FT477" s="9"/>
      <c r="FU477" s="9"/>
      <c r="FV477" s="9"/>
      <c r="FW477" s="9"/>
      <c r="FX477" s="9"/>
      <c r="FY477" s="9"/>
      <c r="FZ477" s="9"/>
      <c r="GA477" s="9"/>
      <c r="GB477" s="9"/>
      <c r="GC477" s="9"/>
      <c r="GD477" s="9"/>
      <c r="GE477" s="9"/>
    </row>
    <row r="478" spans="22:187"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  <c r="EM478" s="9"/>
      <c r="EN478" s="9"/>
      <c r="EO478" s="9"/>
      <c r="EP478" s="9"/>
      <c r="EQ478" s="9"/>
      <c r="ER478" s="9"/>
      <c r="ES478" s="9"/>
      <c r="ET478" s="9"/>
      <c r="EU478" s="9"/>
      <c r="EV478" s="9"/>
      <c r="EW478" s="9"/>
      <c r="EX478" s="9"/>
      <c r="EY478" s="9"/>
      <c r="EZ478" s="9"/>
      <c r="FA478" s="9"/>
      <c r="FB478" s="9"/>
      <c r="FC478" s="9"/>
      <c r="FD478" s="9"/>
      <c r="FE478" s="9"/>
      <c r="FF478" s="9"/>
      <c r="FG478" s="9"/>
      <c r="FH478" s="9"/>
      <c r="FI478" s="9"/>
      <c r="FJ478" s="9"/>
      <c r="FK478" s="9"/>
      <c r="FL478" s="9"/>
      <c r="FM478" s="9"/>
      <c r="FN478" s="9"/>
      <c r="FO478" s="9"/>
      <c r="FP478" s="9"/>
      <c r="FQ478" s="9"/>
      <c r="FR478" s="9"/>
      <c r="FS478" s="9"/>
      <c r="FT478" s="9"/>
      <c r="FU478" s="9"/>
      <c r="FV478" s="9"/>
      <c r="FW478" s="9"/>
      <c r="FX478" s="9"/>
      <c r="FY478" s="9"/>
      <c r="FZ478" s="9"/>
      <c r="GA478" s="9"/>
      <c r="GB478" s="9"/>
      <c r="GC478" s="9"/>
      <c r="GD478" s="9"/>
      <c r="GE478" s="9"/>
    </row>
    <row r="479" spans="22:187"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  <c r="EL479" s="9"/>
      <c r="EM479" s="9"/>
      <c r="EN479" s="9"/>
      <c r="EO479" s="9"/>
      <c r="EP479" s="9"/>
      <c r="EQ479" s="9"/>
      <c r="ER479" s="9"/>
      <c r="ES479" s="9"/>
      <c r="ET479" s="9"/>
      <c r="EU479" s="9"/>
      <c r="EV479" s="9"/>
      <c r="EW479" s="9"/>
      <c r="EX479" s="9"/>
      <c r="EY479" s="9"/>
      <c r="EZ479" s="9"/>
      <c r="FA479" s="9"/>
      <c r="FB479" s="9"/>
      <c r="FC479" s="9"/>
      <c r="FD479" s="9"/>
      <c r="FE479" s="9"/>
      <c r="FF479" s="9"/>
      <c r="FG479" s="9"/>
      <c r="FH479" s="9"/>
      <c r="FI479" s="9"/>
      <c r="FJ479" s="9"/>
      <c r="FK479" s="9"/>
      <c r="FL479" s="9"/>
      <c r="FM479" s="9"/>
      <c r="FN479" s="9"/>
      <c r="FO479" s="9"/>
      <c r="FP479" s="9"/>
      <c r="FQ479" s="9"/>
      <c r="FR479" s="9"/>
      <c r="FS479" s="9"/>
      <c r="FT479" s="9"/>
      <c r="FU479" s="9"/>
      <c r="FV479" s="9"/>
      <c r="FW479" s="9"/>
      <c r="FX479" s="9"/>
      <c r="FY479" s="9"/>
      <c r="FZ479" s="9"/>
      <c r="GA479" s="9"/>
      <c r="GB479" s="9"/>
      <c r="GC479" s="9"/>
      <c r="GD479" s="9"/>
      <c r="GE479" s="9"/>
    </row>
    <row r="480" spans="22:187"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  <c r="FD480" s="9"/>
      <c r="FE480" s="9"/>
      <c r="FF480" s="9"/>
      <c r="FG480" s="9"/>
      <c r="FH480" s="9"/>
      <c r="FI480" s="9"/>
      <c r="FJ480" s="9"/>
      <c r="FK480" s="9"/>
      <c r="FL480" s="9"/>
      <c r="FM480" s="9"/>
      <c r="FN480" s="9"/>
      <c r="FO480" s="9"/>
      <c r="FP480" s="9"/>
      <c r="FQ480" s="9"/>
      <c r="FR480" s="9"/>
      <c r="FS480" s="9"/>
      <c r="FT480" s="9"/>
      <c r="FU480" s="9"/>
      <c r="FV480" s="9"/>
      <c r="FW480" s="9"/>
      <c r="FX480" s="9"/>
      <c r="FY480" s="9"/>
      <c r="FZ480" s="9"/>
      <c r="GA480" s="9"/>
      <c r="GB480" s="9"/>
      <c r="GC480" s="9"/>
      <c r="GD480" s="9"/>
      <c r="GE480" s="9"/>
    </row>
    <row r="481" spans="22:187"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  <c r="EN481" s="9"/>
      <c r="EO481" s="9"/>
      <c r="EP481" s="9"/>
      <c r="EQ481" s="9"/>
      <c r="ER481" s="9"/>
      <c r="ES481" s="9"/>
      <c r="ET481" s="9"/>
      <c r="EU481" s="9"/>
      <c r="EV481" s="9"/>
      <c r="EW481" s="9"/>
      <c r="EX481" s="9"/>
      <c r="EY481" s="9"/>
      <c r="EZ481" s="9"/>
      <c r="FA481" s="9"/>
      <c r="FB481" s="9"/>
      <c r="FC481" s="9"/>
      <c r="FD481" s="9"/>
      <c r="FE481" s="9"/>
      <c r="FF481" s="9"/>
      <c r="FG481" s="9"/>
      <c r="FH481" s="9"/>
      <c r="FI481" s="9"/>
      <c r="FJ481" s="9"/>
      <c r="FK481" s="9"/>
      <c r="FL481" s="9"/>
      <c r="FM481" s="9"/>
      <c r="FN481" s="9"/>
      <c r="FO481" s="9"/>
      <c r="FP481" s="9"/>
      <c r="FQ481" s="9"/>
      <c r="FR481" s="9"/>
      <c r="FS481" s="9"/>
      <c r="FT481" s="9"/>
      <c r="FU481" s="9"/>
      <c r="FV481" s="9"/>
      <c r="FW481" s="9"/>
      <c r="FX481" s="9"/>
      <c r="FY481" s="9"/>
      <c r="FZ481" s="9"/>
      <c r="GA481" s="9"/>
      <c r="GB481" s="9"/>
      <c r="GC481" s="9"/>
      <c r="GD481" s="9"/>
      <c r="GE481" s="9"/>
    </row>
    <row r="482" spans="22:187"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  <c r="EL482" s="9"/>
      <c r="EM482" s="9"/>
      <c r="EN482" s="9"/>
      <c r="EO482" s="9"/>
      <c r="EP482" s="9"/>
      <c r="EQ482" s="9"/>
      <c r="ER482" s="9"/>
      <c r="ES482" s="9"/>
      <c r="ET482" s="9"/>
      <c r="EU482" s="9"/>
      <c r="EV482" s="9"/>
      <c r="EW482" s="9"/>
      <c r="EX482" s="9"/>
      <c r="EY482" s="9"/>
      <c r="EZ482" s="9"/>
      <c r="FA482" s="9"/>
      <c r="FB482" s="9"/>
      <c r="FC482" s="9"/>
      <c r="FD482" s="9"/>
      <c r="FE482" s="9"/>
      <c r="FF482" s="9"/>
      <c r="FG482" s="9"/>
      <c r="FH482" s="9"/>
      <c r="FI482" s="9"/>
      <c r="FJ482" s="9"/>
      <c r="FK482" s="9"/>
      <c r="FL482" s="9"/>
      <c r="FM482" s="9"/>
      <c r="FN482" s="9"/>
      <c r="FO482" s="9"/>
      <c r="FP482" s="9"/>
      <c r="FQ482" s="9"/>
      <c r="FR482" s="9"/>
      <c r="FS482" s="9"/>
      <c r="FT482" s="9"/>
      <c r="FU482" s="9"/>
      <c r="FV482" s="9"/>
      <c r="FW482" s="9"/>
      <c r="FX482" s="9"/>
      <c r="FY482" s="9"/>
      <c r="FZ482" s="9"/>
      <c r="GA482" s="9"/>
      <c r="GB482" s="9"/>
      <c r="GC482" s="9"/>
      <c r="GD482" s="9"/>
      <c r="GE482" s="9"/>
    </row>
    <row r="483" spans="22:187"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  <c r="EG483" s="9"/>
      <c r="EH483" s="9"/>
      <c r="EI483" s="9"/>
      <c r="EJ483" s="9"/>
      <c r="EK483" s="9"/>
      <c r="EL483" s="9"/>
      <c r="EM483" s="9"/>
      <c r="EN483" s="9"/>
      <c r="EO483" s="9"/>
      <c r="EP483" s="9"/>
      <c r="EQ483" s="9"/>
      <c r="ER483" s="9"/>
      <c r="ES483" s="9"/>
      <c r="ET483" s="9"/>
      <c r="EU483" s="9"/>
      <c r="EV483" s="9"/>
      <c r="EW483" s="9"/>
      <c r="EX483" s="9"/>
      <c r="EY483" s="9"/>
      <c r="EZ483" s="9"/>
      <c r="FA483" s="9"/>
      <c r="FB483" s="9"/>
      <c r="FC483" s="9"/>
      <c r="FD483" s="9"/>
      <c r="FE483" s="9"/>
      <c r="FF483" s="9"/>
      <c r="FG483" s="9"/>
      <c r="FH483" s="9"/>
      <c r="FI483" s="9"/>
      <c r="FJ483" s="9"/>
      <c r="FK483" s="9"/>
      <c r="FL483" s="9"/>
      <c r="FM483" s="9"/>
      <c r="FN483" s="9"/>
      <c r="FO483" s="9"/>
      <c r="FP483" s="9"/>
      <c r="FQ483" s="9"/>
      <c r="FR483" s="9"/>
      <c r="FS483" s="9"/>
      <c r="FT483" s="9"/>
      <c r="FU483" s="9"/>
      <c r="FV483" s="9"/>
      <c r="FW483" s="9"/>
      <c r="FX483" s="9"/>
      <c r="FY483" s="9"/>
      <c r="FZ483" s="9"/>
      <c r="GA483" s="9"/>
      <c r="GB483" s="9"/>
      <c r="GC483" s="9"/>
      <c r="GD483" s="9"/>
      <c r="GE483" s="9"/>
    </row>
    <row r="484" spans="22:187"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  <c r="FD484" s="9"/>
      <c r="FE484" s="9"/>
      <c r="FF484" s="9"/>
      <c r="FG484" s="9"/>
      <c r="FH484" s="9"/>
      <c r="FI484" s="9"/>
      <c r="FJ484" s="9"/>
      <c r="FK484" s="9"/>
      <c r="FL484" s="9"/>
      <c r="FM484" s="9"/>
      <c r="FN484" s="9"/>
      <c r="FO484" s="9"/>
      <c r="FP484" s="9"/>
      <c r="FQ484" s="9"/>
      <c r="FR484" s="9"/>
      <c r="FS484" s="9"/>
      <c r="FT484" s="9"/>
      <c r="FU484" s="9"/>
      <c r="FV484" s="9"/>
      <c r="FW484" s="9"/>
      <c r="FX484" s="9"/>
      <c r="FY484" s="9"/>
      <c r="FZ484" s="9"/>
      <c r="GA484" s="9"/>
      <c r="GB484" s="9"/>
      <c r="GC484" s="9"/>
      <c r="GD484" s="9"/>
      <c r="GE484" s="9"/>
    </row>
    <row r="485" spans="22:187"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  <c r="EL485" s="9"/>
      <c r="EM485" s="9"/>
      <c r="EN485" s="9"/>
      <c r="EO485" s="9"/>
      <c r="EP485" s="9"/>
      <c r="EQ485" s="9"/>
      <c r="ER485" s="9"/>
      <c r="ES485" s="9"/>
      <c r="ET485" s="9"/>
      <c r="EU485" s="9"/>
      <c r="EV485" s="9"/>
      <c r="EW485" s="9"/>
      <c r="EX485" s="9"/>
      <c r="EY485" s="9"/>
      <c r="EZ485" s="9"/>
      <c r="FA485" s="9"/>
      <c r="FB485" s="9"/>
      <c r="FC485" s="9"/>
      <c r="FD485" s="9"/>
      <c r="FE485" s="9"/>
      <c r="FF485" s="9"/>
      <c r="FG485" s="9"/>
      <c r="FH485" s="9"/>
      <c r="FI485" s="9"/>
      <c r="FJ485" s="9"/>
      <c r="FK485" s="9"/>
      <c r="FL485" s="9"/>
      <c r="FM485" s="9"/>
      <c r="FN485" s="9"/>
      <c r="FO485" s="9"/>
      <c r="FP485" s="9"/>
      <c r="FQ485" s="9"/>
      <c r="FR485" s="9"/>
      <c r="FS485" s="9"/>
      <c r="FT485" s="9"/>
      <c r="FU485" s="9"/>
      <c r="FV485" s="9"/>
      <c r="FW485" s="9"/>
      <c r="FX485" s="9"/>
      <c r="FY485" s="9"/>
      <c r="FZ485" s="9"/>
      <c r="GA485" s="9"/>
      <c r="GB485" s="9"/>
      <c r="GC485" s="9"/>
      <c r="GD485" s="9"/>
      <c r="GE485" s="9"/>
    </row>
    <row r="486" spans="22:187"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  <c r="EL486" s="9"/>
      <c r="EM486" s="9"/>
      <c r="EN486" s="9"/>
      <c r="EO486" s="9"/>
      <c r="EP486" s="9"/>
      <c r="EQ486" s="9"/>
      <c r="ER486" s="9"/>
      <c r="ES486" s="9"/>
      <c r="ET486" s="9"/>
      <c r="EU486" s="9"/>
      <c r="EV486" s="9"/>
      <c r="EW486" s="9"/>
      <c r="EX486" s="9"/>
      <c r="EY486" s="9"/>
      <c r="EZ486" s="9"/>
      <c r="FA486" s="9"/>
      <c r="FB486" s="9"/>
      <c r="FC486" s="9"/>
      <c r="FD486" s="9"/>
      <c r="FE486" s="9"/>
      <c r="FF486" s="9"/>
      <c r="FG486" s="9"/>
      <c r="FH486" s="9"/>
      <c r="FI486" s="9"/>
      <c r="FJ486" s="9"/>
      <c r="FK486" s="9"/>
      <c r="FL486" s="9"/>
      <c r="FM486" s="9"/>
      <c r="FN486" s="9"/>
      <c r="FO486" s="9"/>
      <c r="FP486" s="9"/>
      <c r="FQ486" s="9"/>
      <c r="FR486" s="9"/>
      <c r="FS486" s="9"/>
      <c r="FT486" s="9"/>
      <c r="FU486" s="9"/>
      <c r="FV486" s="9"/>
      <c r="FW486" s="9"/>
      <c r="FX486" s="9"/>
      <c r="FY486" s="9"/>
      <c r="FZ486" s="9"/>
      <c r="GA486" s="9"/>
      <c r="GB486" s="9"/>
      <c r="GC486" s="9"/>
      <c r="GD486" s="9"/>
      <c r="GE486" s="9"/>
    </row>
    <row r="487" spans="22:187"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  <c r="EL487" s="9"/>
      <c r="EM487" s="9"/>
      <c r="EN487" s="9"/>
      <c r="EO487" s="9"/>
      <c r="EP487" s="9"/>
      <c r="EQ487" s="9"/>
      <c r="ER487" s="9"/>
      <c r="ES487" s="9"/>
      <c r="ET487" s="9"/>
      <c r="EU487" s="9"/>
      <c r="EV487" s="9"/>
      <c r="EW487" s="9"/>
      <c r="EX487" s="9"/>
      <c r="EY487" s="9"/>
      <c r="EZ487" s="9"/>
      <c r="FA487" s="9"/>
      <c r="FB487" s="9"/>
      <c r="FC487" s="9"/>
      <c r="FD487" s="9"/>
      <c r="FE487" s="9"/>
      <c r="FF487" s="9"/>
      <c r="FG487" s="9"/>
      <c r="FH487" s="9"/>
      <c r="FI487" s="9"/>
      <c r="FJ487" s="9"/>
      <c r="FK487" s="9"/>
      <c r="FL487" s="9"/>
      <c r="FM487" s="9"/>
      <c r="FN487" s="9"/>
      <c r="FO487" s="9"/>
      <c r="FP487" s="9"/>
      <c r="FQ487" s="9"/>
      <c r="FR487" s="9"/>
      <c r="FS487" s="9"/>
      <c r="FT487" s="9"/>
      <c r="FU487" s="9"/>
      <c r="FV487" s="9"/>
      <c r="FW487" s="9"/>
      <c r="FX487" s="9"/>
      <c r="FY487" s="9"/>
      <c r="FZ487" s="9"/>
      <c r="GA487" s="9"/>
      <c r="GB487" s="9"/>
      <c r="GC487" s="9"/>
      <c r="GD487" s="9"/>
      <c r="GE487" s="9"/>
    </row>
    <row r="488" spans="22:187"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  <c r="FD488" s="9"/>
      <c r="FE488" s="9"/>
      <c r="FF488" s="9"/>
      <c r="FG488" s="9"/>
      <c r="FH488" s="9"/>
      <c r="FI488" s="9"/>
      <c r="FJ488" s="9"/>
      <c r="FK488" s="9"/>
      <c r="FL488" s="9"/>
      <c r="FM488" s="9"/>
      <c r="FN488" s="9"/>
      <c r="FO488" s="9"/>
      <c r="FP488" s="9"/>
      <c r="FQ488" s="9"/>
      <c r="FR488" s="9"/>
      <c r="FS488" s="9"/>
      <c r="FT488" s="9"/>
      <c r="FU488" s="9"/>
      <c r="FV488" s="9"/>
      <c r="FW488" s="9"/>
      <c r="FX488" s="9"/>
      <c r="FY488" s="9"/>
      <c r="FZ488" s="9"/>
      <c r="GA488" s="9"/>
      <c r="GB488" s="9"/>
      <c r="GC488" s="9"/>
      <c r="GD488" s="9"/>
      <c r="GE488" s="9"/>
    </row>
    <row r="489" spans="22:187"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  <c r="EL489" s="9"/>
      <c r="EM489" s="9"/>
      <c r="EN489" s="9"/>
      <c r="EO489" s="9"/>
      <c r="EP489" s="9"/>
      <c r="EQ489" s="9"/>
      <c r="ER489" s="9"/>
      <c r="ES489" s="9"/>
      <c r="ET489" s="9"/>
      <c r="EU489" s="9"/>
      <c r="EV489" s="9"/>
      <c r="EW489" s="9"/>
      <c r="EX489" s="9"/>
      <c r="EY489" s="9"/>
      <c r="EZ489" s="9"/>
      <c r="FA489" s="9"/>
      <c r="FB489" s="9"/>
      <c r="FC489" s="9"/>
      <c r="FD489" s="9"/>
      <c r="FE489" s="9"/>
      <c r="FF489" s="9"/>
      <c r="FG489" s="9"/>
      <c r="FH489" s="9"/>
      <c r="FI489" s="9"/>
      <c r="FJ489" s="9"/>
      <c r="FK489" s="9"/>
      <c r="FL489" s="9"/>
      <c r="FM489" s="9"/>
      <c r="FN489" s="9"/>
      <c r="FO489" s="9"/>
      <c r="FP489" s="9"/>
      <c r="FQ489" s="9"/>
      <c r="FR489" s="9"/>
      <c r="FS489" s="9"/>
      <c r="FT489" s="9"/>
      <c r="FU489" s="9"/>
      <c r="FV489" s="9"/>
      <c r="FW489" s="9"/>
      <c r="FX489" s="9"/>
      <c r="FY489" s="9"/>
      <c r="FZ489" s="9"/>
      <c r="GA489" s="9"/>
      <c r="GB489" s="9"/>
      <c r="GC489" s="9"/>
      <c r="GD489" s="9"/>
      <c r="GE489" s="9"/>
    </row>
    <row r="490" spans="22:187"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  <c r="FD490" s="9"/>
      <c r="FE490" s="9"/>
      <c r="FF490" s="9"/>
      <c r="FG490" s="9"/>
      <c r="FH490" s="9"/>
      <c r="FI490" s="9"/>
      <c r="FJ490" s="9"/>
      <c r="FK490" s="9"/>
      <c r="FL490" s="9"/>
      <c r="FM490" s="9"/>
      <c r="FN490" s="9"/>
      <c r="FO490" s="9"/>
      <c r="FP490" s="9"/>
      <c r="FQ490" s="9"/>
      <c r="FR490" s="9"/>
      <c r="FS490" s="9"/>
      <c r="FT490" s="9"/>
      <c r="FU490" s="9"/>
      <c r="FV490" s="9"/>
      <c r="FW490" s="9"/>
      <c r="FX490" s="9"/>
      <c r="FY490" s="9"/>
      <c r="FZ490" s="9"/>
      <c r="GA490" s="9"/>
      <c r="GB490" s="9"/>
      <c r="GC490" s="9"/>
      <c r="GD490" s="9"/>
      <c r="GE490" s="9"/>
    </row>
    <row r="491" spans="22:187"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  <c r="EL491" s="9"/>
      <c r="EM491" s="9"/>
      <c r="EN491" s="9"/>
      <c r="EO491" s="9"/>
      <c r="EP491" s="9"/>
      <c r="EQ491" s="9"/>
      <c r="ER491" s="9"/>
      <c r="ES491" s="9"/>
      <c r="ET491" s="9"/>
      <c r="EU491" s="9"/>
      <c r="EV491" s="9"/>
      <c r="EW491" s="9"/>
      <c r="EX491" s="9"/>
      <c r="EY491" s="9"/>
      <c r="EZ491" s="9"/>
      <c r="FA491" s="9"/>
      <c r="FB491" s="9"/>
      <c r="FC491" s="9"/>
      <c r="FD491" s="9"/>
      <c r="FE491" s="9"/>
      <c r="FF491" s="9"/>
      <c r="FG491" s="9"/>
      <c r="FH491" s="9"/>
      <c r="FI491" s="9"/>
      <c r="FJ491" s="9"/>
      <c r="FK491" s="9"/>
      <c r="FL491" s="9"/>
      <c r="FM491" s="9"/>
      <c r="FN491" s="9"/>
      <c r="FO491" s="9"/>
      <c r="FP491" s="9"/>
      <c r="FQ491" s="9"/>
      <c r="FR491" s="9"/>
      <c r="FS491" s="9"/>
      <c r="FT491" s="9"/>
      <c r="FU491" s="9"/>
      <c r="FV491" s="9"/>
      <c r="FW491" s="9"/>
      <c r="FX491" s="9"/>
      <c r="FY491" s="9"/>
      <c r="FZ491" s="9"/>
      <c r="GA491" s="9"/>
      <c r="GB491" s="9"/>
      <c r="GC491" s="9"/>
      <c r="GD491" s="9"/>
      <c r="GE491" s="9"/>
    </row>
    <row r="492" spans="22:187"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  <c r="EL492" s="9"/>
      <c r="EM492" s="9"/>
      <c r="EN492" s="9"/>
      <c r="EO492" s="9"/>
      <c r="EP492" s="9"/>
      <c r="EQ492" s="9"/>
      <c r="ER492" s="9"/>
      <c r="ES492" s="9"/>
      <c r="ET492" s="9"/>
      <c r="EU492" s="9"/>
      <c r="EV492" s="9"/>
      <c r="EW492" s="9"/>
      <c r="EX492" s="9"/>
      <c r="EY492" s="9"/>
      <c r="EZ492" s="9"/>
      <c r="FA492" s="9"/>
      <c r="FB492" s="9"/>
      <c r="FC492" s="9"/>
      <c r="FD492" s="9"/>
      <c r="FE492" s="9"/>
      <c r="FF492" s="9"/>
      <c r="FG492" s="9"/>
      <c r="FH492" s="9"/>
      <c r="FI492" s="9"/>
      <c r="FJ492" s="9"/>
      <c r="FK492" s="9"/>
      <c r="FL492" s="9"/>
      <c r="FM492" s="9"/>
      <c r="FN492" s="9"/>
      <c r="FO492" s="9"/>
      <c r="FP492" s="9"/>
      <c r="FQ492" s="9"/>
      <c r="FR492" s="9"/>
      <c r="FS492" s="9"/>
      <c r="FT492" s="9"/>
      <c r="FU492" s="9"/>
      <c r="FV492" s="9"/>
      <c r="FW492" s="9"/>
      <c r="FX492" s="9"/>
      <c r="FY492" s="9"/>
      <c r="FZ492" s="9"/>
      <c r="GA492" s="9"/>
      <c r="GB492" s="9"/>
      <c r="GC492" s="9"/>
      <c r="GD492" s="9"/>
      <c r="GE492" s="9"/>
    </row>
    <row r="493" spans="22:187"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  <c r="FD493" s="9"/>
      <c r="FE493" s="9"/>
      <c r="FF493" s="9"/>
      <c r="FG493" s="9"/>
      <c r="FH493" s="9"/>
      <c r="FI493" s="9"/>
      <c r="FJ493" s="9"/>
      <c r="FK493" s="9"/>
      <c r="FL493" s="9"/>
      <c r="FM493" s="9"/>
      <c r="FN493" s="9"/>
      <c r="FO493" s="9"/>
      <c r="FP493" s="9"/>
      <c r="FQ493" s="9"/>
      <c r="FR493" s="9"/>
      <c r="FS493" s="9"/>
      <c r="FT493" s="9"/>
      <c r="FU493" s="9"/>
      <c r="FV493" s="9"/>
      <c r="FW493" s="9"/>
      <c r="FX493" s="9"/>
      <c r="FY493" s="9"/>
      <c r="FZ493" s="9"/>
      <c r="GA493" s="9"/>
      <c r="GB493" s="9"/>
      <c r="GC493" s="9"/>
      <c r="GD493" s="9"/>
      <c r="GE493" s="9"/>
    </row>
    <row r="494" spans="22:187"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  <c r="EL494" s="9"/>
      <c r="EM494" s="9"/>
      <c r="EN494" s="9"/>
      <c r="EO494" s="9"/>
      <c r="EP494" s="9"/>
      <c r="EQ494" s="9"/>
      <c r="ER494" s="9"/>
      <c r="ES494" s="9"/>
      <c r="ET494" s="9"/>
      <c r="EU494" s="9"/>
      <c r="EV494" s="9"/>
      <c r="EW494" s="9"/>
      <c r="EX494" s="9"/>
      <c r="EY494" s="9"/>
      <c r="EZ494" s="9"/>
      <c r="FA494" s="9"/>
      <c r="FB494" s="9"/>
      <c r="FC494" s="9"/>
      <c r="FD494" s="9"/>
      <c r="FE494" s="9"/>
      <c r="FF494" s="9"/>
      <c r="FG494" s="9"/>
      <c r="FH494" s="9"/>
      <c r="FI494" s="9"/>
      <c r="FJ494" s="9"/>
      <c r="FK494" s="9"/>
      <c r="FL494" s="9"/>
      <c r="FM494" s="9"/>
      <c r="FN494" s="9"/>
      <c r="FO494" s="9"/>
      <c r="FP494" s="9"/>
      <c r="FQ494" s="9"/>
      <c r="FR494" s="9"/>
      <c r="FS494" s="9"/>
      <c r="FT494" s="9"/>
      <c r="FU494" s="9"/>
      <c r="FV494" s="9"/>
      <c r="FW494" s="9"/>
      <c r="FX494" s="9"/>
      <c r="FY494" s="9"/>
      <c r="FZ494" s="9"/>
      <c r="GA494" s="9"/>
      <c r="GB494" s="9"/>
      <c r="GC494" s="9"/>
      <c r="GD494" s="9"/>
      <c r="GE494" s="9"/>
    </row>
    <row r="495" spans="22:187"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  <c r="EL495" s="9"/>
      <c r="EM495" s="9"/>
      <c r="EN495" s="9"/>
      <c r="EO495" s="9"/>
      <c r="EP495" s="9"/>
      <c r="EQ495" s="9"/>
      <c r="ER495" s="9"/>
      <c r="ES495" s="9"/>
      <c r="ET495" s="9"/>
      <c r="EU495" s="9"/>
      <c r="EV495" s="9"/>
      <c r="EW495" s="9"/>
      <c r="EX495" s="9"/>
      <c r="EY495" s="9"/>
      <c r="EZ495" s="9"/>
      <c r="FA495" s="9"/>
      <c r="FB495" s="9"/>
      <c r="FC495" s="9"/>
      <c r="FD495" s="9"/>
      <c r="FE495" s="9"/>
      <c r="FF495" s="9"/>
      <c r="FG495" s="9"/>
      <c r="FH495" s="9"/>
      <c r="FI495" s="9"/>
      <c r="FJ495" s="9"/>
      <c r="FK495" s="9"/>
      <c r="FL495" s="9"/>
      <c r="FM495" s="9"/>
      <c r="FN495" s="9"/>
      <c r="FO495" s="9"/>
      <c r="FP495" s="9"/>
      <c r="FQ495" s="9"/>
      <c r="FR495" s="9"/>
      <c r="FS495" s="9"/>
      <c r="FT495" s="9"/>
      <c r="FU495" s="9"/>
      <c r="FV495" s="9"/>
      <c r="FW495" s="9"/>
      <c r="FX495" s="9"/>
      <c r="FY495" s="9"/>
      <c r="FZ495" s="9"/>
      <c r="GA495" s="9"/>
      <c r="GB495" s="9"/>
      <c r="GC495" s="9"/>
      <c r="GD495" s="9"/>
      <c r="GE495" s="9"/>
    </row>
    <row r="496" spans="22:187"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  <c r="FE496" s="9"/>
      <c r="FF496" s="9"/>
      <c r="FG496" s="9"/>
      <c r="FH496" s="9"/>
      <c r="FI496" s="9"/>
      <c r="FJ496" s="9"/>
      <c r="FK496" s="9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  <c r="GA496" s="9"/>
      <c r="GB496" s="9"/>
      <c r="GC496" s="9"/>
      <c r="GD496" s="9"/>
      <c r="GE496" s="9"/>
    </row>
    <row r="497" spans="22:187"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  <c r="FD497" s="9"/>
      <c r="FE497" s="9"/>
      <c r="FF497" s="9"/>
      <c r="FG497" s="9"/>
      <c r="FH497" s="9"/>
      <c r="FI497" s="9"/>
      <c r="FJ497" s="9"/>
      <c r="FK497" s="9"/>
      <c r="FL497" s="9"/>
      <c r="FM497" s="9"/>
      <c r="FN497" s="9"/>
      <c r="FO497" s="9"/>
      <c r="FP497" s="9"/>
      <c r="FQ497" s="9"/>
      <c r="FR497" s="9"/>
      <c r="FS497" s="9"/>
      <c r="FT497" s="9"/>
      <c r="FU497" s="9"/>
      <c r="FV497" s="9"/>
      <c r="FW497" s="9"/>
      <c r="FX497" s="9"/>
      <c r="FY497" s="9"/>
      <c r="FZ497" s="9"/>
      <c r="GA497" s="9"/>
      <c r="GB497" s="9"/>
      <c r="GC497" s="9"/>
      <c r="GD497" s="9"/>
      <c r="GE497" s="9"/>
    </row>
    <row r="498" spans="22:187"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  <c r="FE498" s="9"/>
      <c r="FF498" s="9"/>
      <c r="FG498" s="9"/>
      <c r="FH498" s="9"/>
      <c r="FI498" s="9"/>
      <c r="FJ498" s="9"/>
      <c r="FK498" s="9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  <c r="GA498" s="9"/>
      <c r="GB498" s="9"/>
      <c r="GC498" s="9"/>
      <c r="GD498" s="9"/>
      <c r="GE498" s="9"/>
    </row>
    <row r="499" spans="22:187"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  <c r="FD499" s="9"/>
      <c r="FE499" s="9"/>
      <c r="FF499" s="9"/>
      <c r="FG499" s="9"/>
      <c r="FH499" s="9"/>
      <c r="FI499" s="9"/>
      <c r="FJ499" s="9"/>
      <c r="FK499" s="9"/>
      <c r="FL499" s="9"/>
      <c r="FM499" s="9"/>
      <c r="FN499" s="9"/>
      <c r="FO499" s="9"/>
      <c r="FP499" s="9"/>
      <c r="FQ499" s="9"/>
      <c r="FR499" s="9"/>
      <c r="FS499" s="9"/>
      <c r="FT499" s="9"/>
      <c r="FU499" s="9"/>
      <c r="FV499" s="9"/>
      <c r="FW499" s="9"/>
      <c r="FX499" s="9"/>
      <c r="FY499" s="9"/>
      <c r="FZ499" s="9"/>
      <c r="GA499" s="9"/>
      <c r="GB499" s="9"/>
      <c r="GC499" s="9"/>
      <c r="GD499" s="9"/>
      <c r="GE499" s="9"/>
    </row>
    <row r="500" spans="22:187"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</row>
    <row r="501" spans="22:187"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  <c r="FD501" s="9"/>
      <c r="FE501" s="9"/>
      <c r="FF501" s="9"/>
      <c r="FG501" s="9"/>
      <c r="FH501" s="9"/>
      <c r="FI501" s="9"/>
      <c r="FJ501" s="9"/>
      <c r="FK501" s="9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  <c r="GA501" s="9"/>
      <c r="GB501" s="9"/>
      <c r="GC501" s="9"/>
      <c r="GD501" s="9"/>
      <c r="GE501" s="9"/>
    </row>
    <row r="502" spans="22:187"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  <c r="FE502" s="9"/>
      <c r="FF502" s="9"/>
      <c r="FG502" s="9"/>
      <c r="FH502" s="9"/>
      <c r="FI502" s="9"/>
      <c r="FJ502" s="9"/>
      <c r="FK502" s="9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  <c r="GA502" s="9"/>
      <c r="GB502" s="9"/>
      <c r="GC502" s="9"/>
      <c r="GD502" s="9"/>
      <c r="GE502" s="9"/>
    </row>
    <row r="503" spans="22:187"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</row>
    <row r="504" spans="22:187"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  <c r="FD504" s="9"/>
      <c r="FE504" s="9"/>
      <c r="FF504" s="9"/>
      <c r="FG504" s="9"/>
      <c r="FH504" s="9"/>
      <c r="FI504" s="9"/>
      <c r="FJ504" s="9"/>
      <c r="FK504" s="9"/>
      <c r="FL504" s="9"/>
      <c r="FM504" s="9"/>
      <c r="FN504" s="9"/>
      <c r="FO504" s="9"/>
      <c r="FP504" s="9"/>
      <c r="FQ504" s="9"/>
      <c r="FR504" s="9"/>
      <c r="FS504" s="9"/>
      <c r="FT504" s="9"/>
      <c r="FU504" s="9"/>
      <c r="FV504" s="9"/>
      <c r="FW504" s="9"/>
      <c r="FX504" s="9"/>
      <c r="FY504" s="9"/>
      <c r="FZ504" s="9"/>
      <c r="GA504" s="9"/>
      <c r="GB504" s="9"/>
      <c r="GC504" s="9"/>
      <c r="GD504" s="9"/>
      <c r="GE504" s="9"/>
    </row>
    <row r="505" spans="22:187"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  <c r="EL505" s="9"/>
      <c r="EM505" s="9"/>
      <c r="EN505" s="9"/>
      <c r="EO505" s="9"/>
      <c r="EP505" s="9"/>
      <c r="EQ505" s="9"/>
      <c r="ER505" s="9"/>
      <c r="ES505" s="9"/>
      <c r="ET505" s="9"/>
      <c r="EU505" s="9"/>
      <c r="EV505" s="9"/>
      <c r="EW505" s="9"/>
      <c r="EX505" s="9"/>
      <c r="EY505" s="9"/>
      <c r="EZ505" s="9"/>
      <c r="FA505" s="9"/>
      <c r="FB505" s="9"/>
      <c r="FC505" s="9"/>
      <c r="FD505" s="9"/>
      <c r="FE505" s="9"/>
      <c r="FF505" s="9"/>
      <c r="FG505" s="9"/>
      <c r="FH505" s="9"/>
      <c r="FI505" s="9"/>
      <c r="FJ505" s="9"/>
      <c r="FK505" s="9"/>
      <c r="FL505" s="9"/>
      <c r="FM505" s="9"/>
      <c r="FN505" s="9"/>
      <c r="FO505" s="9"/>
      <c r="FP505" s="9"/>
      <c r="FQ505" s="9"/>
      <c r="FR505" s="9"/>
      <c r="FS505" s="9"/>
      <c r="FT505" s="9"/>
      <c r="FU505" s="9"/>
      <c r="FV505" s="9"/>
      <c r="FW505" s="9"/>
      <c r="FX505" s="9"/>
      <c r="FY505" s="9"/>
      <c r="FZ505" s="9"/>
      <c r="GA505" s="9"/>
      <c r="GB505" s="9"/>
      <c r="GC505" s="9"/>
      <c r="GD505" s="9"/>
      <c r="GE505" s="9"/>
    </row>
    <row r="506" spans="22:187"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  <c r="FE506" s="9"/>
      <c r="FF506" s="9"/>
      <c r="FG506" s="9"/>
      <c r="FH506" s="9"/>
      <c r="FI506" s="9"/>
      <c r="FJ506" s="9"/>
      <c r="FK506" s="9"/>
      <c r="FL506" s="9"/>
      <c r="FM506" s="9"/>
      <c r="FN506" s="9"/>
      <c r="FO506" s="9"/>
      <c r="FP506" s="9"/>
      <c r="FQ506" s="9"/>
      <c r="FR506" s="9"/>
      <c r="FS506" s="9"/>
      <c r="FT506" s="9"/>
      <c r="FU506" s="9"/>
      <c r="FV506" s="9"/>
      <c r="FW506" s="9"/>
      <c r="FX506" s="9"/>
      <c r="FY506" s="9"/>
      <c r="FZ506" s="9"/>
      <c r="GA506" s="9"/>
      <c r="GB506" s="9"/>
      <c r="GC506" s="9"/>
      <c r="GD506" s="9"/>
      <c r="GE506" s="9"/>
    </row>
    <row r="507" spans="22:187"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  <c r="FD507" s="9"/>
      <c r="FE507" s="9"/>
      <c r="FF507" s="9"/>
      <c r="FG507" s="9"/>
      <c r="FH507" s="9"/>
      <c r="FI507" s="9"/>
      <c r="FJ507" s="9"/>
      <c r="FK507" s="9"/>
      <c r="FL507" s="9"/>
      <c r="FM507" s="9"/>
      <c r="FN507" s="9"/>
      <c r="FO507" s="9"/>
      <c r="FP507" s="9"/>
      <c r="FQ507" s="9"/>
      <c r="FR507" s="9"/>
      <c r="FS507" s="9"/>
      <c r="FT507" s="9"/>
      <c r="FU507" s="9"/>
      <c r="FV507" s="9"/>
      <c r="FW507" s="9"/>
      <c r="FX507" s="9"/>
      <c r="FY507" s="9"/>
      <c r="FZ507" s="9"/>
      <c r="GA507" s="9"/>
      <c r="GB507" s="9"/>
      <c r="GC507" s="9"/>
      <c r="GD507" s="9"/>
      <c r="GE507" s="9"/>
    </row>
    <row r="508" spans="22:187"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  <c r="FD508" s="9"/>
      <c r="FE508" s="9"/>
      <c r="FF508" s="9"/>
      <c r="FG508" s="9"/>
      <c r="FH508" s="9"/>
      <c r="FI508" s="9"/>
      <c r="FJ508" s="9"/>
      <c r="FK508" s="9"/>
      <c r="FL508" s="9"/>
      <c r="FM508" s="9"/>
      <c r="FN508" s="9"/>
      <c r="FO508" s="9"/>
      <c r="FP508" s="9"/>
      <c r="FQ508" s="9"/>
      <c r="FR508" s="9"/>
      <c r="FS508" s="9"/>
      <c r="FT508" s="9"/>
      <c r="FU508" s="9"/>
      <c r="FV508" s="9"/>
      <c r="FW508" s="9"/>
      <c r="FX508" s="9"/>
      <c r="FY508" s="9"/>
      <c r="FZ508" s="9"/>
      <c r="GA508" s="9"/>
      <c r="GB508" s="9"/>
      <c r="GC508" s="9"/>
      <c r="GD508" s="9"/>
      <c r="GE508" s="9"/>
    </row>
    <row r="509" spans="22:187"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  <c r="FD509" s="9"/>
      <c r="FE509" s="9"/>
      <c r="FF509" s="9"/>
      <c r="FG509" s="9"/>
      <c r="FH509" s="9"/>
      <c r="FI509" s="9"/>
      <c r="FJ509" s="9"/>
      <c r="FK509" s="9"/>
      <c r="FL509" s="9"/>
      <c r="FM509" s="9"/>
      <c r="FN509" s="9"/>
      <c r="FO509" s="9"/>
      <c r="FP509" s="9"/>
      <c r="FQ509" s="9"/>
      <c r="FR509" s="9"/>
      <c r="FS509" s="9"/>
      <c r="FT509" s="9"/>
      <c r="FU509" s="9"/>
      <c r="FV509" s="9"/>
      <c r="FW509" s="9"/>
      <c r="FX509" s="9"/>
      <c r="FY509" s="9"/>
      <c r="FZ509" s="9"/>
      <c r="GA509" s="9"/>
      <c r="GB509" s="9"/>
      <c r="GC509" s="9"/>
      <c r="GD509" s="9"/>
      <c r="GE509" s="9"/>
    </row>
    <row r="510" spans="22:187"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  <c r="EL510" s="9"/>
      <c r="EM510" s="9"/>
      <c r="EN510" s="9"/>
      <c r="EO510" s="9"/>
      <c r="EP510" s="9"/>
      <c r="EQ510" s="9"/>
      <c r="ER510" s="9"/>
      <c r="ES510" s="9"/>
      <c r="ET510" s="9"/>
      <c r="EU510" s="9"/>
      <c r="EV510" s="9"/>
      <c r="EW510" s="9"/>
      <c r="EX510" s="9"/>
      <c r="EY510" s="9"/>
      <c r="EZ510" s="9"/>
      <c r="FA510" s="9"/>
      <c r="FB510" s="9"/>
      <c r="FC510" s="9"/>
      <c r="FD510" s="9"/>
      <c r="FE510" s="9"/>
      <c r="FF510" s="9"/>
      <c r="FG510" s="9"/>
      <c r="FH510" s="9"/>
      <c r="FI510" s="9"/>
      <c r="FJ510" s="9"/>
      <c r="FK510" s="9"/>
      <c r="FL510" s="9"/>
      <c r="FM510" s="9"/>
      <c r="FN510" s="9"/>
      <c r="FO510" s="9"/>
      <c r="FP510" s="9"/>
      <c r="FQ510" s="9"/>
      <c r="FR510" s="9"/>
      <c r="FS510" s="9"/>
      <c r="FT510" s="9"/>
      <c r="FU510" s="9"/>
      <c r="FV510" s="9"/>
      <c r="FW510" s="9"/>
      <c r="FX510" s="9"/>
      <c r="FY510" s="9"/>
      <c r="FZ510" s="9"/>
      <c r="GA510" s="9"/>
      <c r="GB510" s="9"/>
      <c r="GC510" s="9"/>
      <c r="GD510" s="9"/>
      <c r="GE510" s="9"/>
    </row>
    <row r="511" spans="22:187"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  <c r="EM511" s="9"/>
      <c r="EN511" s="9"/>
      <c r="EO511" s="9"/>
      <c r="EP511" s="9"/>
      <c r="EQ511" s="9"/>
      <c r="ER511" s="9"/>
      <c r="ES511" s="9"/>
      <c r="ET511" s="9"/>
      <c r="EU511" s="9"/>
      <c r="EV511" s="9"/>
      <c r="EW511" s="9"/>
      <c r="EX511" s="9"/>
      <c r="EY511" s="9"/>
      <c r="EZ511" s="9"/>
      <c r="FA511" s="9"/>
      <c r="FB511" s="9"/>
      <c r="FC511" s="9"/>
      <c r="FD511" s="9"/>
      <c r="FE511" s="9"/>
      <c r="FF511" s="9"/>
      <c r="FG511" s="9"/>
      <c r="FH511" s="9"/>
      <c r="FI511" s="9"/>
      <c r="FJ511" s="9"/>
      <c r="FK511" s="9"/>
      <c r="FL511" s="9"/>
      <c r="FM511" s="9"/>
      <c r="FN511" s="9"/>
      <c r="FO511" s="9"/>
      <c r="FP511" s="9"/>
      <c r="FQ511" s="9"/>
      <c r="FR511" s="9"/>
      <c r="FS511" s="9"/>
      <c r="FT511" s="9"/>
      <c r="FU511" s="9"/>
      <c r="FV511" s="9"/>
      <c r="FW511" s="9"/>
      <c r="FX511" s="9"/>
      <c r="FY511" s="9"/>
      <c r="FZ511" s="9"/>
      <c r="GA511" s="9"/>
      <c r="GB511" s="9"/>
      <c r="GC511" s="9"/>
      <c r="GD511" s="9"/>
      <c r="GE511" s="9"/>
    </row>
    <row r="512" spans="22:187"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  <c r="EM512" s="9"/>
      <c r="EN512" s="9"/>
      <c r="EO512" s="9"/>
      <c r="EP512" s="9"/>
      <c r="EQ512" s="9"/>
      <c r="ER512" s="9"/>
      <c r="ES512" s="9"/>
      <c r="ET512" s="9"/>
      <c r="EU512" s="9"/>
      <c r="EV512" s="9"/>
      <c r="EW512" s="9"/>
      <c r="EX512" s="9"/>
      <c r="EY512" s="9"/>
      <c r="EZ512" s="9"/>
      <c r="FA512" s="9"/>
      <c r="FB512" s="9"/>
      <c r="FC512" s="9"/>
      <c r="FD512" s="9"/>
      <c r="FE512" s="9"/>
      <c r="FF512" s="9"/>
      <c r="FG512" s="9"/>
      <c r="FH512" s="9"/>
      <c r="FI512" s="9"/>
      <c r="FJ512" s="9"/>
      <c r="FK512" s="9"/>
      <c r="FL512" s="9"/>
      <c r="FM512" s="9"/>
      <c r="FN512" s="9"/>
      <c r="FO512" s="9"/>
      <c r="FP512" s="9"/>
      <c r="FQ512" s="9"/>
      <c r="FR512" s="9"/>
      <c r="FS512" s="9"/>
      <c r="FT512" s="9"/>
      <c r="FU512" s="9"/>
      <c r="FV512" s="9"/>
      <c r="FW512" s="9"/>
      <c r="FX512" s="9"/>
      <c r="FY512" s="9"/>
      <c r="FZ512" s="9"/>
      <c r="GA512" s="9"/>
      <c r="GB512" s="9"/>
      <c r="GC512" s="9"/>
      <c r="GD512" s="9"/>
      <c r="GE512" s="9"/>
    </row>
    <row r="513" spans="22:187"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  <c r="EL513" s="9"/>
      <c r="EM513" s="9"/>
      <c r="EN513" s="9"/>
      <c r="EO513" s="9"/>
      <c r="EP513" s="9"/>
      <c r="EQ513" s="9"/>
      <c r="ER513" s="9"/>
      <c r="ES513" s="9"/>
      <c r="ET513" s="9"/>
      <c r="EU513" s="9"/>
      <c r="EV513" s="9"/>
      <c r="EW513" s="9"/>
      <c r="EX513" s="9"/>
      <c r="EY513" s="9"/>
      <c r="EZ513" s="9"/>
      <c r="FA513" s="9"/>
      <c r="FB513" s="9"/>
      <c r="FC513" s="9"/>
      <c r="FD513" s="9"/>
      <c r="FE513" s="9"/>
      <c r="FF513" s="9"/>
      <c r="FG513" s="9"/>
      <c r="FH513" s="9"/>
      <c r="FI513" s="9"/>
      <c r="FJ513" s="9"/>
      <c r="FK513" s="9"/>
      <c r="FL513" s="9"/>
      <c r="FM513" s="9"/>
      <c r="FN513" s="9"/>
      <c r="FO513" s="9"/>
      <c r="FP513" s="9"/>
      <c r="FQ513" s="9"/>
      <c r="FR513" s="9"/>
      <c r="FS513" s="9"/>
      <c r="FT513" s="9"/>
      <c r="FU513" s="9"/>
      <c r="FV513" s="9"/>
      <c r="FW513" s="9"/>
      <c r="FX513" s="9"/>
      <c r="FY513" s="9"/>
      <c r="FZ513" s="9"/>
      <c r="GA513" s="9"/>
      <c r="GB513" s="9"/>
      <c r="GC513" s="9"/>
      <c r="GD513" s="9"/>
      <c r="GE513" s="9"/>
    </row>
    <row r="514" spans="22:187"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  <c r="EL514" s="9"/>
      <c r="EM514" s="9"/>
      <c r="EN514" s="9"/>
      <c r="EO514" s="9"/>
      <c r="EP514" s="9"/>
      <c r="EQ514" s="9"/>
      <c r="ER514" s="9"/>
      <c r="ES514" s="9"/>
      <c r="ET514" s="9"/>
      <c r="EU514" s="9"/>
      <c r="EV514" s="9"/>
      <c r="EW514" s="9"/>
      <c r="EX514" s="9"/>
      <c r="EY514" s="9"/>
      <c r="EZ514" s="9"/>
      <c r="FA514" s="9"/>
      <c r="FB514" s="9"/>
      <c r="FC514" s="9"/>
      <c r="FD514" s="9"/>
      <c r="FE514" s="9"/>
      <c r="FF514" s="9"/>
      <c r="FG514" s="9"/>
      <c r="FH514" s="9"/>
      <c r="FI514" s="9"/>
      <c r="FJ514" s="9"/>
      <c r="FK514" s="9"/>
      <c r="FL514" s="9"/>
      <c r="FM514" s="9"/>
      <c r="FN514" s="9"/>
      <c r="FO514" s="9"/>
      <c r="FP514" s="9"/>
      <c r="FQ514" s="9"/>
      <c r="FR514" s="9"/>
      <c r="FS514" s="9"/>
      <c r="FT514" s="9"/>
      <c r="FU514" s="9"/>
      <c r="FV514" s="9"/>
      <c r="FW514" s="9"/>
      <c r="FX514" s="9"/>
      <c r="FY514" s="9"/>
      <c r="FZ514" s="9"/>
      <c r="GA514" s="9"/>
      <c r="GB514" s="9"/>
      <c r="GC514" s="9"/>
      <c r="GD514" s="9"/>
      <c r="GE514" s="9"/>
    </row>
    <row r="515" spans="22:187"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  <c r="EH515" s="9"/>
      <c r="EI515" s="9"/>
      <c r="EJ515" s="9"/>
      <c r="EK515" s="9"/>
      <c r="EL515" s="9"/>
      <c r="EM515" s="9"/>
      <c r="EN515" s="9"/>
      <c r="EO515" s="9"/>
      <c r="EP515" s="9"/>
      <c r="EQ515" s="9"/>
      <c r="ER515" s="9"/>
      <c r="ES515" s="9"/>
      <c r="ET515" s="9"/>
      <c r="EU515" s="9"/>
      <c r="EV515" s="9"/>
      <c r="EW515" s="9"/>
      <c r="EX515" s="9"/>
      <c r="EY515" s="9"/>
      <c r="EZ515" s="9"/>
      <c r="FA515" s="9"/>
      <c r="FB515" s="9"/>
      <c r="FC515" s="9"/>
      <c r="FD515" s="9"/>
      <c r="FE515" s="9"/>
      <c r="FF515" s="9"/>
      <c r="FG515" s="9"/>
      <c r="FH515" s="9"/>
      <c r="FI515" s="9"/>
      <c r="FJ515" s="9"/>
      <c r="FK515" s="9"/>
      <c r="FL515" s="9"/>
      <c r="FM515" s="9"/>
      <c r="FN515" s="9"/>
      <c r="FO515" s="9"/>
      <c r="FP515" s="9"/>
      <c r="FQ515" s="9"/>
      <c r="FR515" s="9"/>
      <c r="FS515" s="9"/>
      <c r="FT515" s="9"/>
      <c r="FU515" s="9"/>
      <c r="FV515" s="9"/>
      <c r="FW515" s="9"/>
      <c r="FX515" s="9"/>
      <c r="FY515" s="9"/>
      <c r="FZ515" s="9"/>
      <c r="GA515" s="9"/>
      <c r="GB515" s="9"/>
      <c r="GC515" s="9"/>
      <c r="GD515" s="9"/>
      <c r="GE515" s="9"/>
    </row>
    <row r="516" spans="22:187"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  <c r="EG516" s="9"/>
      <c r="EH516" s="9"/>
      <c r="EI516" s="9"/>
      <c r="EJ516" s="9"/>
      <c r="EK516" s="9"/>
      <c r="EL516" s="9"/>
      <c r="EM516" s="9"/>
      <c r="EN516" s="9"/>
      <c r="EO516" s="9"/>
      <c r="EP516" s="9"/>
      <c r="EQ516" s="9"/>
      <c r="ER516" s="9"/>
      <c r="ES516" s="9"/>
      <c r="ET516" s="9"/>
      <c r="EU516" s="9"/>
      <c r="EV516" s="9"/>
      <c r="EW516" s="9"/>
      <c r="EX516" s="9"/>
      <c r="EY516" s="9"/>
      <c r="EZ516" s="9"/>
      <c r="FA516" s="9"/>
      <c r="FB516" s="9"/>
      <c r="FC516" s="9"/>
      <c r="FD516" s="9"/>
      <c r="FE516" s="9"/>
      <c r="FF516" s="9"/>
      <c r="FG516" s="9"/>
      <c r="FH516" s="9"/>
      <c r="FI516" s="9"/>
      <c r="FJ516" s="9"/>
      <c r="FK516" s="9"/>
      <c r="FL516" s="9"/>
      <c r="FM516" s="9"/>
      <c r="FN516" s="9"/>
      <c r="FO516" s="9"/>
      <c r="FP516" s="9"/>
      <c r="FQ516" s="9"/>
      <c r="FR516" s="9"/>
      <c r="FS516" s="9"/>
      <c r="FT516" s="9"/>
      <c r="FU516" s="9"/>
      <c r="FV516" s="9"/>
      <c r="FW516" s="9"/>
      <c r="FX516" s="9"/>
      <c r="FY516" s="9"/>
      <c r="FZ516" s="9"/>
      <c r="GA516" s="9"/>
      <c r="GB516" s="9"/>
      <c r="GC516" s="9"/>
      <c r="GD516" s="9"/>
      <c r="GE516" s="9"/>
    </row>
    <row r="517" spans="22:187"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  <c r="EG517" s="9"/>
      <c r="EH517" s="9"/>
      <c r="EI517" s="9"/>
      <c r="EJ517" s="9"/>
      <c r="EK517" s="9"/>
      <c r="EL517" s="9"/>
      <c r="EM517" s="9"/>
      <c r="EN517" s="9"/>
      <c r="EO517" s="9"/>
      <c r="EP517" s="9"/>
      <c r="EQ517" s="9"/>
      <c r="ER517" s="9"/>
      <c r="ES517" s="9"/>
      <c r="ET517" s="9"/>
      <c r="EU517" s="9"/>
      <c r="EV517" s="9"/>
      <c r="EW517" s="9"/>
      <c r="EX517" s="9"/>
      <c r="EY517" s="9"/>
      <c r="EZ517" s="9"/>
      <c r="FA517" s="9"/>
      <c r="FB517" s="9"/>
      <c r="FC517" s="9"/>
      <c r="FD517" s="9"/>
      <c r="FE517" s="9"/>
      <c r="FF517" s="9"/>
      <c r="FG517" s="9"/>
      <c r="FH517" s="9"/>
      <c r="FI517" s="9"/>
      <c r="FJ517" s="9"/>
      <c r="FK517" s="9"/>
      <c r="FL517" s="9"/>
      <c r="FM517" s="9"/>
      <c r="FN517" s="9"/>
      <c r="FO517" s="9"/>
      <c r="FP517" s="9"/>
      <c r="FQ517" s="9"/>
      <c r="FR517" s="9"/>
      <c r="FS517" s="9"/>
      <c r="FT517" s="9"/>
      <c r="FU517" s="9"/>
      <c r="FV517" s="9"/>
      <c r="FW517" s="9"/>
      <c r="FX517" s="9"/>
      <c r="FY517" s="9"/>
      <c r="FZ517" s="9"/>
      <c r="GA517" s="9"/>
      <c r="GB517" s="9"/>
      <c r="GC517" s="9"/>
      <c r="GD517" s="9"/>
      <c r="GE517" s="9"/>
    </row>
    <row r="518" spans="22:187"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  <c r="EG518" s="9"/>
      <c r="EH518" s="9"/>
      <c r="EI518" s="9"/>
      <c r="EJ518" s="9"/>
      <c r="EK518" s="9"/>
      <c r="EL518" s="9"/>
      <c r="EM518" s="9"/>
      <c r="EN518" s="9"/>
      <c r="EO518" s="9"/>
      <c r="EP518" s="9"/>
      <c r="EQ518" s="9"/>
      <c r="ER518" s="9"/>
      <c r="ES518" s="9"/>
      <c r="ET518" s="9"/>
      <c r="EU518" s="9"/>
      <c r="EV518" s="9"/>
      <c r="EW518" s="9"/>
      <c r="EX518" s="9"/>
      <c r="EY518" s="9"/>
      <c r="EZ518" s="9"/>
      <c r="FA518" s="9"/>
      <c r="FB518" s="9"/>
      <c r="FC518" s="9"/>
      <c r="FD518" s="9"/>
      <c r="FE518" s="9"/>
      <c r="FF518" s="9"/>
      <c r="FG518" s="9"/>
      <c r="FH518" s="9"/>
      <c r="FI518" s="9"/>
      <c r="FJ518" s="9"/>
      <c r="FK518" s="9"/>
      <c r="FL518" s="9"/>
      <c r="FM518" s="9"/>
      <c r="FN518" s="9"/>
      <c r="FO518" s="9"/>
      <c r="FP518" s="9"/>
      <c r="FQ518" s="9"/>
      <c r="FR518" s="9"/>
      <c r="FS518" s="9"/>
      <c r="FT518" s="9"/>
      <c r="FU518" s="9"/>
      <c r="FV518" s="9"/>
      <c r="FW518" s="9"/>
      <c r="FX518" s="9"/>
      <c r="FY518" s="9"/>
      <c r="FZ518" s="9"/>
      <c r="GA518" s="9"/>
      <c r="GB518" s="9"/>
      <c r="GC518" s="9"/>
      <c r="GD518" s="9"/>
      <c r="GE518" s="9"/>
    </row>
    <row r="519" spans="22:187"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  <c r="EG519" s="9"/>
      <c r="EH519" s="9"/>
      <c r="EI519" s="9"/>
      <c r="EJ519" s="9"/>
      <c r="EK519" s="9"/>
      <c r="EL519" s="9"/>
      <c r="EM519" s="9"/>
      <c r="EN519" s="9"/>
      <c r="EO519" s="9"/>
      <c r="EP519" s="9"/>
      <c r="EQ519" s="9"/>
      <c r="ER519" s="9"/>
      <c r="ES519" s="9"/>
      <c r="ET519" s="9"/>
      <c r="EU519" s="9"/>
      <c r="EV519" s="9"/>
      <c r="EW519" s="9"/>
      <c r="EX519" s="9"/>
      <c r="EY519" s="9"/>
      <c r="EZ519" s="9"/>
      <c r="FA519" s="9"/>
      <c r="FB519" s="9"/>
      <c r="FC519" s="9"/>
      <c r="FD519" s="9"/>
      <c r="FE519" s="9"/>
      <c r="FF519" s="9"/>
      <c r="FG519" s="9"/>
      <c r="FH519" s="9"/>
      <c r="FI519" s="9"/>
      <c r="FJ519" s="9"/>
      <c r="FK519" s="9"/>
      <c r="FL519" s="9"/>
      <c r="FM519" s="9"/>
      <c r="FN519" s="9"/>
      <c r="FO519" s="9"/>
      <c r="FP519" s="9"/>
      <c r="FQ519" s="9"/>
      <c r="FR519" s="9"/>
      <c r="FS519" s="9"/>
      <c r="FT519" s="9"/>
      <c r="FU519" s="9"/>
      <c r="FV519" s="9"/>
      <c r="FW519" s="9"/>
      <c r="FX519" s="9"/>
      <c r="FY519" s="9"/>
      <c r="FZ519" s="9"/>
      <c r="GA519" s="9"/>
      <c r="GB519" s="9"/>
      <c r="GC519" s="9"/>
      <c r="GD519" s="9"/>
      <c r="GE519" s="9"/>
    </row>
    <row r="520" spans="22:187"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  <c r="EH520" s="9"/>
      <c r="EI520" s="9"/>
      <c r="EJ520" s="9"/>
      <c r="EK520" s="9"/>
      <c r="EL520" s="9"/>
      <c r="EM520" s="9"/>
      <c r="EN520" s="9"/>
      <c r="EO520" s="9"/>
      <c r="EP520" s="9"/>
      <c r="EQ520" s="9"/>
      <c r="ER520" s="9"/>
      <c r="ES520" s="9"/>
      <c r="ET520" s="9"/>
      <c r="EU520" s="9"/>
      <c r="EV520" s="9"/>
      <c r="EW520" s="9"/>
      <c r="EX520" s="9"/>
      <c r="EY520" s="9"/>
      <c r="EZ520" s="9"/>
      <c r="FA520" s="9"/>
      <c r="FB520" s="9"/>
      <c r="FC520" s="9"/>
      <c r="FD520" s="9"/>
      <c r="FE520" s="9"/>
      <c r="FF520" s="9"/>
      <c r="FG520" s="9"/>
      <c r="FH520" s="9"/>
      <c r="FI520" s="9"/>
      <c r="FJ520" s="9"/>
      <c r="FK520" s="9"/>
      <c r="FL520" s="9"/>
      <c r="FM520" s="9"/>
      <c r="FN520" s="9"/>
      <c r="FO520" s="9"/>
      <c r="FP520" s="9"/>
      <c r="FQ520" s="9"/>
      <c r="FR520" s="9"/>
      <c r="FS520" s="9"/>
      <c r="FT520" s="9"/>
      <c r="FU520" s="9"/>
      <c r="FV520" s="9"/>
      <c r="FW520" s="9"/>
      <c r="FX520" s="9"/>
      <c r="FY520" s="9"/>
      <c r="FZ520" s="9"/>
      <c r="GA520" s="9"/>
      <c r="GB520" s="9"/>
      <c r="GC520" s="9"/>
      <c r="GD520" s="9"/>
      <c r="GE520" s="9"/>
    </row>
    <row r="521" spans="22:187"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  <c r="EL521" s="9"/>
      <c r="EM521" s="9"/>
      <c r="EN521" s="9"/>
      <c r="EO521" s="9"/>
      <c r="EP521" s="9"/>
      <c r="EQ521" s="9"/>
      <c r="ER521" s="9"/>
      <c r="ES521" s="9"/>
      <c r="ET521" s="9"/>
      <c r="EU521" s="9"/>
      <c r="EV521" s="9"/>
      <c r="EW521" s="9"/>
      <c r="EX521" s="9"/>
      <c r="EY521" s="9"/>
      <c r="EZ521" s="9"/>
      <c r="FA521" s="9"/>
      <c r="FB521" s="9"/>
      <c r="FC521" s="9"/>
      <c r="FD521" s="9"/>
      <c r="FE521" s="9"/>
      <c r="FF521" s="9"/>
      <c r="FG521" s="9"/>
      <c r="FH521" s="9"/>
      <c r="FI521" s="9"/>
      <c r="FJ521" s="9"/>
      <c r="FK521" s="9"/>
      <c r="FL521" s="9"/>
      <c r="FM521" s="9"/>
      <c r="FN521" s="9"/>
      <c r="FO521" s="9"/>
      <c r="FP521" s="9"/>
      <c r="FQ521" s="9"/>
      <c r="FR521" s="9"/>
      <c r="FS521" s="9"/>
      <c r="FT521" s="9"/>
      <c r="FU521" s="9"/>
      <c r="FV521" s="9"/>
      <c r="FW521" s="9"/>
      <c r="FX521" s="9"/>
      <c r="FY521" s="9"/>
      <c r="FZ521" s="9"/>
      <c r="GA521" s="9"/>
      <c r="GB521" s="9"/>
      <c r="GC521" s="9"/>
      <c r="GD521" s="9"/>
      <c r="GE521" s="9"/>
    </row>
    <row r="522" spans="22:187"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  <c r="EG522" s="9"/>
      <c r="EH522" s="9"/>
      <c r="EI522" s="9"/>
      <c r="EJ522" s="9"/>
      <c r="EK522" s="9"/>
      <c r="EL522" s="9"/>
      <c r="EM522" s="9"/>
      <c r="EN522" s="9"/>
      <c r="EO522" s="9"/>
      <c r="EP522" s="9"/>
      <c r="EQ522" s="9"/>
      <c r="ER522" s="9"/>
      <c r="ES522" s="9"/>
      <c r="ET522" s="9"/>
      <c r="EU522" s="9"/>
      <c r="EV522" s="9"/>
      <c r="EW522" s="9"/>
      <c r="EX522" s="9"/>
      <c r="EY522" s="9"/>
      <c r="EZ522" s="9"/>
      <c r="FA522" s="9"/>
      <c r="FB522" s="9"/>
      <c r="FC522" s="9"/>
      <c r="FD522" s="9"/>
      <c r="FE522" s="9"/>
      <c r="FF522" s="9"/>
      <c r="FG522" s="9"/>
      <c r="FH522" s="9"/>
      <c r="FI522" s="9"/>
      <c r="FJ522" s="9"/>
      <c r="FK522" s="9"/>
      <c r="FL522" s="9"/>
      <c r="FM522" s="9"/>
      <c r="FN522" s="9"/>
      <c r="FO522" s="9"/>
      <c r="FP522" s="9"/>
      <c r="FQ522" s="9"/>
      <c r="FR522" s="9"/>
      <c r="FS522" s="9"/>
      <c r="FT522" s="9"/>
      <c r="FU522" s="9"/>
      <c r="FV522" s="9"/>
      <c r="FW522" s="9"/>
      <c r="FX522" s="9"/>
      <c r="FY522" s="9"/>
      <c r="FZ522" s="9"/>
      <c r="GA522" s="9"/>
      <c r="GB522" s="9"/>
      <c r="GC522" s="9"/>
      <c r="GD522" s="9"/>
      <c r="GE522" s="9"/>
    </row>
    <row r="523" spans="22:187"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  <c r="EG523" s="9"/>
      <c r="EH523" s="9"/>
      <c r="EI523" s="9"/>
      <c r="EJ523" s="9"/>
      <c r="EK523" s="9"/>
      <c r="EL523" s="9"/>
      <c r="EM523" s="9"/>
      <c r="EN523" s="9"/>
      <c r="EO523" s="9"/>
      <c r="EP523" s="9"/>
      <c r="EQ523" s="9"/>
      <c r="ER523" s="9"/>
      <c r="ES523" s="9"/>
      <c r="ET523" s="9"/>
      <c r="EU523" s="9"/>
      <c r="EV523" s="9"/>
      <c r="EW523" s="9"/>
      <c r="EX523" s="9"/>
      <c r="EY523" s="9"/>
      <c r="EZ523" s="9"/>
      <c r="FA523" s="9"/>
      <c r="FB523" s="9"/>
      <c r="FC523" s="9"/>
      <c r="FD523" s="9"/>
      <c r="FE523" s="9"/>
      <c r="FF523" s="9"/>
      <c r="FG523" s="9"/>
      <c r="FH523" s="9"/>
      <c r="FI523" s="9"/>
      <c r="FJ523" s="9"/>
      <c r="FK523" s="9"/>
      <c r="FL523" s="9"/>
      <c r="FM523" s="9"/>
      <c r="FN523" s="9"/>
      <c r="FO523" s="9"/>
      <c r="FP523" s="9"/>
      <c r="FQ523" s="9"/>
      <c r="FR523" s="9"/>
      <c r="FS523" s="9"/>
      <c r="FT523" s="9"/>
      <c r="FU523" s="9"/>
      <c r="FV523" s="9"/>
      <c r="FW523" s="9"/>
      <c r="FX523" s="9"/>
      <c r="FY523" s="9"/>
      <c r="FZ523" s="9"/>
      <c r="GA523" s="9"/>
      <c r="GB523" s="9"/>
      <c r="GC523" s="9"/>
      <c r="GD523" s="9"/>
      <c r="GE523" s="9"/>
    </row>
    <row r="524" spans="22:187"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  <c r="EH524" s="9"/>
      <c r="EI524" s="9"/>
      <c r="EJ524" s="9"/>
      <c r="EK524" s="9"/>
      <c r="EL524" s="9"/>
      <c r="EM524" s="9"/>
      <c r="EN524" s="9"/>
      <c r="EO524" s="9"/>
      <c r="EP524" s="9"/>
      <c r="EQ524" s="9"/>
      <c r="ER524" s="9"/>
      <c r="ES524" s="9"/>
      <c r="ET524" s="9"/>
      <c r="EU524" s="9"/>
      <c r="EV524" s="9"/>
      <c r="EW524" s="9"/>
      <c r="EX524" s="9"/>
      <c r="EY524" s="9"/>
      <c r="EZ524" s="9"/>
      <c r="FA524" s="9"/>
      <c r="FB524" s="9"/>
      <c r="FC524" s="9"/>
      <c r="FD524" s="9"/>
      <c r="FE524" s="9"/>
      <c r="FF524" s="9"/>
      <c r="FG524" s="9"/>
      <c r="FH524" s="9"/>
      <c r="FI524" s="9"/>
      <c r="FJ524" s="9"/>
      <c r="FK524" s="9"/>
      <c r="FL524" s="9"/>
      <c r="FM524" s="9"/>
      <c r="FN524" s="9"/>
      <c r="FO524" s="9"/>
      <c r="FP524" s="9"/>
      <c r="FQ524" s="9"/>
      <c r="FR524" s="9"/>
      <c r="FS524" s="9"/>
      <c r="FT524" s="9"/>
      <c r="FU524" s="9"/>
      <c r="FV524" s="9"/>
      <c r="FW524" s="9"/>
      <c r="FX524" s="9"/>
      <c r="FY524" s="9"/>
      <c r="FZ524" s="9"/>
      <c r="GA524" s="9"/>
      <c r="GB524" s="9"/>
      <c r="GC524" s="9"/>
      <c r="GD524" s="9"/>
      <c r="GE524" s="9"/>
    </row>
    <row r="525" spans="22:187"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  <c r="EH525" s="9"/>
      <c r="EI525" s="9"/>
      <c r="EJ525" s="9"/>
      <c r="EK525" s="9"/>
      <c r="EL525" s="9"/>
      <c r="EM525" s="9"/>
      <c r="EN525" s="9"/>
      <c r="EO525" s="9"/>
      <c r="EP525" s="9"/>
      <c r="EQ525" s="9"/>
      <c r="ER525" s="9"/>
      <c r="ES525" s="9"/>
      <c r="ET525" s="9"/>
      <c r="EU525" s="9"/>
      <c r="EV525" s="9"/>
      <c r="EW525" s="9"/>
      <c r="EX525" s="9"/>
      <c r="EY525" s="9"/>
      <c r="EZ525" s="9"/>
      <c r="FA525" s="9"/>
      <c r="FB525" s="9"/>
      <c r="FC525" s="9"/>
      <c r="FD525" s="9"/>
      <c r="FE525" s="9"/>
      <c r="FF525" s="9"/>
      <c r="FG525" s="9"/>
      <c r="FH525" s="9"/>
      <c r="FI525" s="9"/>
      <c r="FJ525" s="9"/>
      <c r="FK525" s="9"/>
      <c r="FL525" s="9"/>
      <c r="FM525" s="9"/>
      <c r="FN525" s="9"/>
      <c r="FO525" s="9"/>
      <c r="FP525" s="9"/>
      <c r="FQ525" s="9"/>
      <c r="FR525" s="9"/>
      <c r="FS525" s="9"/>
      <c r="FT525" s="9"/>
      <c r="FU525" s="9"/>
      <c r="FV525" s="9"/>
      <c r="FW525" s="9"/>
      <c r="FX525" s="9"/>
      <c r="FY525" s="9"/>
      <c r="FZ525" s="9"/>
      <c r="GA525" s="9"/>
      <c r="GB525" s="9"/>
      <c r="GC525" s="9"/>
      <c r="GD525" s="9"/>
      <c r="GE525" s="9"/>
    </row>
    <row r="526" spans="22:187"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  <c r="EH526" s="9"/>
      <c r="EI526" s="9"/>
      <c r="EJ526" s="9"/>
      <c r="EK526" s="9"/>
      <c r="EL526" s="9"/>
      <c r="EM526" s="9"/>
      <c r="EN526" s="9"/>
      <c r="EO526" s="9"/>
      <c r="EP526" s="9"/>
      <c r="EQ526" s="9"/>
      <c r="ER526" s="9"/>
      <c r="ES526" s="9"/>
      <c r="ET526" s="9"/>
      <c r="EU526" s="9"/>
      <c r="EV526" s="9"/>
      <c r="EW526" s="9"/>
      <c r="EX526" s="9"/>
      <c r="EY526" s="9"/>
      <c r="EZ526" s="9"/>
      <c r="FA526" s="9"/>
      <c r="FB526" s="9"/>
      <c r="FC526" s="9"/>
      <c r="FD526" s="9"/>
      <c r="FE526" s="9"/>
      <c r="FF526" s="9"/>
      <c r="FG526" s="9"/>
      <c r="FH526" s="9"/>
      <c r="FI526" s="9"/>
      <c r="FJ526" s="9"/>
      <c r="FK526" s="9"/>
      <c r="FL526" s="9"/>
      <c r="FM526" s="9"/>
      <c r="FN526" s="9"/>
      <c r="FO526" s="9"/>
      <c r="FP526" s="9"/>
      <c r="FQ526" s="9"/>
      <c r="FR526" s="9"/>
      <c r="FS526" s="9"/>
      <c r="FT526" s="9"/>
      <c r="FU526" s="9"/>
      <c r="FV526" s="9"/>
      <c r="FW526" s="9"/>
      <c r="FX526" s="9"/>
      <c r="FY526" s="9"/>
      <c r="FZ526" s="9"/>
      <c r="GA526" s="9"/>
      <c r="GB526" s="9"/>
      <c r="GC526" s="9"/>
      <c r="GD526" s="9"/>
      <c r="GE526" s="9"/>
    </row>
    <row r="527" spans="22:187"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  <c r="EH527" s="9"/>
      <c r="EI527" s="9"/>
      <c r="EJ527" s="9"/>
      <c r="EK527" s="9"/>
      <c r="EL527" s="9"/>
      <c r="EM527" s="9"/>
      <c r="EN527" s="9"/>
      <c r="EO527" s="9"/>
      <c r="EP527" s="9"/>
      <c r="EQ527" s="9"/>
      <c r="ER527" s="9"/>
      <c r="ES527" s="9"/>
      <c r="ET527" s="9"/>
      <c r="EU527" s="9"/>
      <c r="EV527" s="9"/>
      <c r="EW527" s="9"/>
      <c r="EX527" s="9"/>
      <c r="EY527" s="9"/>
      <c r="EZ527" s="9"/>
      <c r="FA527" s="9"/>
      <c r="FB527" s="9"/>
      <c r="FC527" s="9"/>
      <c r="FD527" s="9"/>
      <c r="FE527" s="9"/>
      <c r="FF527" s="9"/>
      <c r="FG527" s="9"/>
      <c r="FH527" s="9"/>
      <c r="FI527" s="9"/>
      <c r="FJ527" s="9"/>
      <c r="FK527" s="9"/>
      <c r="FL527" s="9"/>
      <c r="FM527" s="9"/>
      <c r="FN527" s="9"/>
      <c r="FO527" s="9"/>
      <c r="FP527" s="9"/>
      <c r="FQ527" s="9"/>
      <c r="FR527" s="9"/>
      <c r="FS527" s="9"/>
      <c r="FT527" s="9"/>
      <c r="FU527" s="9"/>
      <c r="FV527" s="9"/>
      <c r="FW527" s="9"/>
      <c r="FX527" s="9"/>
      <c r="FY527" s="9"/>
      <c r="FZ527" s="9"/>
      <c r="GA527" s="9"/>
      <c r="GB527" s="9"/>
      <c r="GC527" s="9"/>
      <c r="GD527" s="9"/>
      <c r="GE527" s="9"/>
    </row>
    <row r="528" spans="22:187"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  <c r="EG528" s="9"/>
      <c r="EH528" s="9"/>
      <c r="EI528" s="9"/>
      <c r="EJ528" s="9"/>
      <c r="EK528" s="9"/>
      <c r="EL528" s="9"/>
      <c r="EM528" s="9"/>
      <c r="EN528" s="9"/>
      <c r="EO528" s="9"/>
      <c r="EP528" s="9"/>
      <c r="EQ528" s="9"/>
      <c r="ER528" s="9"/>
      <c r="ES528" s="9"/>
      <c r="ET528" s="9"/>
      <c r="EU528" s="9"/>
      <c r="EV528" s="9"/>
      <c r="EW528" s="9"/>
      <c r="EX528" s="9"/>
      <c r="EY528" s="9"/>
      <c r="EZ528" s="9"/>
      <c r="FA528" s="9"/>
      <c r="FB528" s="9"/>
      <c r="FC528" s="9"/>
      <c r="FD528" s="9"/>
      <c r="FE528" s="9"/>
      <c r="FF528" s="9"/>
      <c r="FG528" s="9"/>
      <c r="FH528" s="9"/>
      <c r="FI528" s="9"/>
      <c r="FJ528" s="9"/>
      <c r="FK528" s="9"/>
      <c r="FL528" s="9"/>
      <c r="FM528" s="9"/>
      <c r="FN528" s="9"/>
      <c r="FO528" s="9"/>
      <c r="FP528" s="9"/>
      <c r="FQ528" s="9"/>
      <c r="FR528" s="9"/>
      <c r="FS528" s="9"/>
      <c r="FT528" s="9"/>
      <c r="FU528" s="9"/>
      <c r="FV528" s="9"/>
      <c r="FW528" s="9"/>
      <c r="FX528" s="9"/>
      <c r="FY528" s="9"/>
      <c r="FZ528" s="9"/>
      <c r="GA528" s="9"/>
      <c r="GB528" s="9"/>
      <c r="GC528" s="9"/>
      <c r="GD528" s="9"/>
      <c r="GE528" s="9"/>
    </row>
    <row r="529" spans="22:187"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  <c r="EL529" s="9"/>
      <c r="EM529" s="9"/>
      <c r="EN529" s="9"/>
      <c r="EO529" s="9"/>
      <c r="EP529" s="9"/>
      <c r="EQ529" s="9"/>
      <c r="ER529" s="9"/>
      <c r="ES529" s="9"/>
      <c r="ET529" s="9"/>
      <c r="EU529" s="9"/>
      <c r="EV529" s="9"/>
      <c r="EW529" s="9"/>
      <c r="EX529" s="9"/>
      <c r="EY529" s="9"/>
      <c r="EZ529" s="9"/>
      <c r="FA529" s="9"/>
      <c r="FB529" s="9"/>
      <c r="FC529" s="9"/>
      <c r="FD529" s="9"/>
      <c r="FE529" s="9"/>
      <c r="FF529" s="9"/>
      <c r="FG529" s="9"/>
      <c r="FH529" s="9"/>
      <c r="FI529" s="9"/>
      <c r="FJ529" s="9"/>
      <c r="FK529" s="9"/>
      <c r="FL529" s="9"/>
      <c r="FM529" s="9"/>
      <c r="FN529" s="9"/>
      <c r="FO529" s="9"/>
      <c r="FP529" s="9"/>
      <c r="FQ529" s="9"/>
      <c r="FR529" s="9"/>
      <c r="FS529" s="9"/>
      <c r="FT529" s="9"/>
      <c r="FU529" s="9"/>
      <c r="FV529" s="9"/>
      <c r="FW529" s="9"/>
      <c r="FX529" s="9"/>
      <c r="FY529" s="9"/>
      <c r="FZ529" s="9"/>
      <c r="GA529" s="9"/>
      <c r="GB529" s="9"/>
      <c r="GC529" s="9"/>
      <c r="GD529" s="9"/>
      <c r="GE529" s="9"/>
    </row>
    <row r="530" spans="22:187"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  <c r="EL530" s="9"/>
      <c r="EM530" s="9"/>
      <c r="EN530" s="9"/>
      <c r="EO530" s="9"/>
      <c r="EP530" s="9"/>
      <c r="EQ530" s="9"/>
      <c r="ER530" s="9"/>
      <c r="ES530" s="9"/>
      <c r="ET530" s="9"/>
      <c r="EU530" s="9"/>
      <c r="EV530" s="9"/>
      <c r="EW530" s="9"/>
      <c r="EX530" s="9"/>
      <c r="EY530" s="9"/>
      <c r="EZ530" s="9"/>
      <c r="FA530" s="9"/>
      <c r="FB530" s="9"/>
      <c r="FC530" s="9"/>
      <c r="FD530" s="9"/>
      <c r="FE530" s="9"/>
      <c r="FF530" s="9"/>
      <c r="FG530" s="9"/>
      <c r="FH530" s="9"/>
      <c r="FI530" s="9"/>
      <c r="FJ530" s="9"/>
      <c r="FK530" s="9"/>
      <c r="FL530" s="9"/>
      <c r="FM530" s="9"/>
      <c r="FN530" s="9"/>
      <c r="FO530" s="9"/>
      <c r="FP530" s="9"/>
      <c r="FQ530" s="9"/>
      <c r="FR530" s="9"/>
      <c r="FS530" s="9"/>
      <c r="FT530" s="9"/>
      <c r="FU530" s="9"/>
      <c r="FV530" s="9"/>
      <c r="FW530" s="9"/>
      <c r="FX530" s="9"/>
      <c r="FY530" s="9"/>
      <c r="FZ530" s="9"/>
      <c r="GA530" s="9"/>
      <c r="GB530" s="9"/>
      <c r="GC530" s="9"/>
      <c r="GD530" s="9"/>
      <c r="GE530" s="9"/>
    </row>
    <row r="531" spans="22:187"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  <c r="FD531" s="9"/>
      <c r="FE531" s="9"/>
      <c r="FF531" s="9"/>
      <c r="FG531" s="9"/>
      <c r="FH531" s="9"/>
      <c r="FI531" s="9"/>
      <c r="FJ531" s="9"/>
      <c r="FK531" s="9"/>
      <c r="FL531" s="9"/>
      <c r="FM531" s="9"/>
      <c r="FN531" s="9"/>
      <c r="FO531" s="9"/>
      <c r="FP531" s="9"/>
      <c r="FQ531" s="9"/>
      <c r="FR531" s="9"/>
      <c r="FS531" s="9"/>
      <c r="FT531" s="9"/>
      <c r="FU531" s="9"/>
      <c r="FV531" s="9"/>
      <c r="FW531" s="9"/>
      <c r="FX531" s="9"/>
      <c r="FY531" s="9"/>
      <c r="FZ531" s="9"/>
      <c r="GA531" s="9"/>
      <c r="GB531" s="9"/>
      <c r="GC531" s="9"/>
      <c r="GD531" s="9"/>
      <c r="GE531" s="9"/>
    </row>
    <row r="532" spans="22:187"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  <c r="FE532" s="9"/>
      <c r="FF532" s="9"/>
      <c r="FG532" s="9"/>
      <c r="FH532" s="9"/>
      <c r="FI532" s="9"/>
      <c r="FJ532" s="9"/>
      <c r="FK532" s="9"/>
      <c r="FL532" s="9"/>
      <c r="FM532" s="9"/>
      <c r="FN532" s="9"/>
      <c r="FO532" s="9"/>
      <c r="FP532" s="9"/>
      <c r="FQ532" s="9"/>
      <c r="FR532" s="9"/>
      <c r="FS532" s="9"/>
      <c r="FT532" s="9"/>
      <c r="FU532" s="9"/>
      <c r="FV532" s="9"/>
      <c r="FW532" s="9"/>
      <c r="FX532" s="9"/>
      <c r="FY532" s="9"/>
      <c r="FZ532" s="9"/>
      <c r="GA532" s="9"/>
      <c r="GB532" s="9"/>
      <c r="GC532" s="9"/>
      <c r="GD532" s="9"/>
      <c r="GE532" s="9"/>
    </row>
    <row r="533" spans="22:187"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  <c r="FE533" s="9"/>
      <c r="FF533" s="9"/>
      <c r="FG533" s="9"/>
      <c r="FH533" s="9"/>
      <c r="FI533" s="9"/>
      <c r="FJ533" s="9"/>
      <c r="FK533" s="9"/>
      <c r="FL533" s="9"/>
      <c r="FM533" s="9"/>
      <c r="FN533" s="9"/>
      <c r="FO533" s="9"/>
      <c r="FP533" s="9"/>
      <c r="FQ533" s="9"/>
      <c r="FR533" s="9"/>
      <c r="FS533" s="9"/>
      <c r="FT533" s="9"/>
      <c r="FU533" s="9"/>
      <c r="FV533" s="9"/>
      <c r="FW533" s="9"/>
      <c r="FX533" s="9"/>
      <c r="FY533" s="9"/>
      <c r="FZ533" s="9"/>
      <c r="GA533" s="9"/>
      <c r="GB533" s="9"/>
      <c r="GC533" s="9"/>
      <c r="GD533" s="9"/>
      <c r="GE533" s="9"/>
    </row>
    <row r="534" spans="22:187"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  <c r="EL534" s="9"/>
      <c r="EM534" s="9"/>
      <c r="EN534" s="9"/>
      <c r="EO534" s="9"/>
      <c r="EP534" s="9"/>
      <c r="EQ534" s="9"/>
      <c r="ER534" s="9"/>
      <c r="ES534" s="9"/>
      <c r="ET534" s="9"/>
      <c r="EU534" s="9"/>
      <c r="EV534" s="9"/>
      <c r="EW534" s="9"/>
      <c r="EX534" s="9"/>
      <c r="EY534" s="9"/>
      <c r="EZ534" s="9"/>
      <c r="FA534" s="9"/>
      <c r="FB534" s="9"/>
      <c r="FC534" s="9"/>
      <c r="FD534" s="9"/>
      <c r="FE534" s="9"/>
      <c r="FF534" s="9"/>
      <c r="FG534" s="9"/>
      <c r="FH534" s="9"/>
      <c r="FI534" s="9"/>
      <c r="FJ534" s="9"/>
      <c r="FK534" s="9"/>
      <c r="FL534" s="9"/>
      <c r="FM534" s="9"/>
      <c r="FN534" s="9"/>
      <c r="FO534" s="9"/>
      <c r="FP534" s="9"/>
      <c r="FQ534" s="9"/>
      <c r="FR534" s="9"/>
      <c r="FS534" s="9"/>
      <c r="FT534" s="9"/>
      <c r="FU534" s="9"/>
      <c r="FV534" s="9"/>
      <c r="FW534" s="9"/>
      <c r="FX534" s="9"/>
      <c r="FY534" s="9"/>
      <c r="FZ534" s="9"/>
      <c r="GA534" s="9"/>
      <c r="GB534" s="9"/>
      <c r="GC534" s="9"/>
      <c r="GD534" s="9"/>
      <c r="GE534" s="9"/>
    </row>
    <row r="535" spans="22:187"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  <c r="EL535" s="9"/>
      <c r="EM535" s="9"/>
      <c r="EN535" s="9"/>
      <c r="EO535" s="9"/>
      <c r="EP535" s="9"/>
      <c r="EQ535" s="9"/>
      <c r="ER535" s="9"/>
      <c r="ES535" s="9"/>
      <c r="ET535" s="9"/>
      <c r="EU535" s="9"/>
      <c r="EV535" s="9"/>
      <c r="EW535" s="9"/>
      <c r="EX535" s="9"/>
      <c r="EY535" s="9"/>
      <c r="EZ535" s="9"/>
      <c r="FA535" s="9"/>
      <c r="FB535" s="9"/>
      <c r="FC535" s="9"/>
      <c r="FD535" s="9"/>
      <c r="FE535" s="9"/>
      <c r="FF535" s="9"/>
      <c r="FG535" s="9"/>
      <c r="FH535" s="9"/>
      <c r="FI535" s="9"/>
      <c r="FJ535" s="9"/>
      <c r="FK535" s="9"/>
      <c r="FL535" s="9"/>
      <c r="FM535" s="9"/>
      <c r="FN535" s="9"/>
      <c r="FO535" s="9"/>
      <c r="FP535" s="9"/>
      <c r="FQ535" s="9"/>
      <c r="FR535" s="9"/>
      <c r="FS535" s="9"/>
      <c r="FT535" s="9"/>
      <c r="FU535" s="9"/>
      <c r="FV535" s="9"/>
      <c r="FW535" s="9"/>
      <c r="FX535" s="9"/>
      <c r="FY535" s="9"/>
      <c r="FZ535" s="9"/>
      <c r="GA535" s="9"/>
      <c r="GB535" s="9"/>
      <c r="GC535" s="9"/>
      <c r="GD535" s="9"/>
      <c r="GE535" s="9"/>
    </row>
    <row r="536" spans="22:187"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  <c r="EL536" s="9"/>
      <c r="EM536" s="9"/>
      <c r="EN536" s="9"/>
      <c r="EO536" s="9"/>
      <c r="EP536" s="9"/>
      <c r="EQ536" s="9"/>
      <c r="ER536" s="9"/>
      <c r="ES536" s="9"/>
      <c r="ET536" s="9"/>
      <c r="EU536" s="9"/>
      <c r="EV536" s="9"/>
      <c r="EW536" s="9"/>
      <c r="EX536" s="9"/>
      <c r="EY536" s="9"/>
      <c r="EZ536" s="9"/>
      <c r="FA536" s="9"/>
      <c r="FB536" s="9"/>
      <c r="FC536" s="9"/>
      <c r="FD536" s="9"/>
      <c r="FE536" s="9"/>
      <c r="FF536" s="9"/>
      <c r="FG536" s="9"/>
      <c r="FH536" s="9"/>
      <c r="FI536" s="9"/>
      <c r="FJ536" s="9"/>
      <c r="FK536" s="9"/>
      <c r="FL536" s="9"/>
      <c r="FM536" s="9"/>
      <c r="FN536" s="9"/>
      <c r="FO536" s="9"/>
      <c r="FP536" s="9"/>
      <c r="FQ536" s="9"/>
      <c r="FR536" s="9"/>
      <c r="FS536" s="9"/>
      <c r="FT536" s="9"/>
      <c r="FU536" s="9"/>
      <c r="FV536" s="9"/>
      <c r="FW536" s="9"/>
      <c r="FX536" s="9"/>
      <c r="FY536" s="9"/>
      <c r="FZ536" s="9"/>
      <c r="GA536" s="9"/>
      <c r="GB536" s="9"/>
      <c r="GC536" s="9"/>
      <c r="GD536" s="9"/>
      <c r="GE536" s="9"/>
    </row>
    <row r="537" spans="22:187"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  <c r="EL537" s="9"/>
      <c r="EM537" s="9"/>
      <c r="EN537" s="9"/>
      <c r="EO537" s="9"/>
      <c r="EP537" s="9"/>
      <c r="EQ537" s="9"/>
      <c r="ER537" s="9"/>
      <c r="ES537" s="9"/>
      <c r="ET537" s="9"/>
      <c r="EU537" s="9"/>
      <c r="EV537" s="9"/>
      <c r="EW537" s="9"/>
      <c r="EX537" s="9"/>
      <c r="EY537" s="9"/>
      <c r="EZ537" s="9"/>
      <c r="FA537" s="9"/>
      <c r="FB537" s="9"/>
      <c r="FC537" s="9"/>
      <c r="FD537" s="9"/>
      <c r="FE537" s="9"/>
      <c r="FF537" s="9"/>
      <c r="FG537" s="9"/>
      <c r="FH537" s="9"/>
      <c r="FI537" s="9"/>
      <c r="FJ537" s="9"/>
      <c r="FK537" s="9"/>
      <c r="FL537" s="9"/>
      <c r="FM537" s="9"/>
      <c r="FN537" s="9"/>
      <c r="FO537" s="9"/>
      <c r="FP537" s="9"/>
      <c r="FQ537" s="9"/>
      <c r="FR537" s="9"/>
      <c r="FS537" s="9"/>
      <c r="FT537" s="9"/>
      <c r="FU537" s="9"/>
      <c r="FV537" s="9"/>
      <c r="FW537" s="9"/>
      <c r="FX537" s="9"/>
      <c r="FY537" s="9"/>
      <c r="FZ537" s="9"/>
      <c r="GA537" s="9"/>
      <c r="GB537" s="9"/>
      <c r="GC537" s="9"/>
      <c r="GD537" s="9"/>
      <c r="GE537" s="9"/>
    </row>
    <row r="538" spans="22:187"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  <c r="EG538" s="9"/>
      <c r="EH538" s="9"/>
      <c r="EI538" s="9"/>
      <c r="EJ538" s="9"/>
      <c r="EK538" s="9"/>
      <c r="EL538" s="9"/>
      <c r="EM538" s="9"/>
      <c r="EN538" s="9"/>
      <c r="EO538" s="9"/>
      <c r="EP538" s="9"/>
      <c r="EQ538" s="9"/>
      <c r="ER538" s="9"/>
      <c r="ES538" s="9"/>
      <c r="ET538" s="9"/>
      <c r="EU538" s="9"/>
      <c r="EV538" s="9"/>
      <c r="EW538" s="9"/>
      <c r="EX538" s="9"/>
      <c r="EY538" s="9"/>
      <c r="EZ538" s="9"/>
      <c r="FA538" s="9"/>
      <c r="FB538" s="9"/>
      <c r="FC538" s="9"/>
      <c r="FD538" s="9"/>
      <c r="FE538" s="9"/>
      <c r="FF538" s="9"/>
      <c r="FG538" s="9"/>
      <c r="FH538" s="9"/>
      <c r="FI538" s="9"/>
      <c r="FJ538" s="9"/>
      <c r="FK538" s="9"/>
      <c r="FL538" s="9"/>
      <c r="FM538" s="9"/>
      <c r="FN538" s="9"/>
      <c r="FO538" s="9"/>
      <c r="FP538" s="9"/>
      <c r="FQ538" s="9"/>
      <c r="FR538" s="9"/>
      <c r="FS538" s="9"/>
      <c r="FT538" s="9"/>
      <c r="FU538" s="9"/>
      <c r="FV538" s="9"/>
      <c r="FW538" s="9"/>
      <c r="FX538" s="9"/>
      <c r="FY538" s="9"/>
      <c r="FZ538" s="9"/>
      <c r="GA538" s="9"/>
      <c r="GB538" s="9"/>
      <c r="GC538" s="9"/>
      <c r="GD538" s="9"/>
      <c r="GE538" s="9"/>
    </row>
    <row r="539" spans="22:187"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  <c r="EH539" s="9"/>
      <c r="EI539" s="9"/>
      <c r="EJ539" s="9"/>
      <c r="EK539" s="9"/>
      <c r="EL539" s="9"/>
      <c r="EM539" s="9"/>
      <c r="EN539" s="9"/>
      <c r="EO539" s="9"/>
      <c r="EP539" s="9"/>
      <c r="EQ539" s="9"/>
      <c r="ER539" s="9"/>
      <c r="ES539" s="9"/>
      <c r="ET539" s="9"/>
      <c r="EU539" s="9"/>
      <c r="EV539" s="9"/>
      <c r="EW539" s="9"/>
      <c r="EX539" s="9"/>
      <c r="EY539" s="9"/>
      <c r="EZ539" s="9"/>
      <c r="FA539" s="9"/>
      <c r="FB539" s="9"/>
      <c r="FC539" s="9"/>
      <c r="FD539" s="9"/>
      <c r="FE539" s="9"/>
      <c r="FF539" s="9"/>
      <c r="FG539" s="9"/>
      <c r="FH539" s="9"/>
      <c r="FI539" s="9"/>
      <c r="FJ539" s="9"/>
      <c r="FK539" s="9"/>
      <c r="FL539" s="9"/>
      <c r="FM539" s="9"/>
      <c r="FN539" s="9"/>
      <c r="FO539" s="9"/>
      <c r="FP539" s="9"/>
      <c r="FQ539" s="9"/>
      <c r="FR539" s="9"/>
      <c r="FS539" s="9"/>
      <c r="FT539" s="9"/>
      <c r="FU539" s="9"/>
      <c r="FV539" s="9"/>
      <c r="FW539" s="9"/>
      <c r="FX539" s="9"/>
      <c r="FY539" s="9"/>
      <c r="FZ539" s="9"/>
      <c r="GA539" s="9"/>
      <c r="GB539" s="9"/>
      <c r="GC539" s="9"/>
      <c r="GD539" s="9"/>
      <c r="GE539" s="9"/>
    </row>
    <row r="540" spans="22:187"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  <c r="EH540" s="9"/>
      <c r="EI540" s="9"/>
      <c r="EJ540" s="9"/>
      <c r="EK540" s="9"/>
      <c r="EL540" s="9"/>
      <c r="EM540" s="9"/>
      <c r="EN540" s="9"/>
      <c r="EO540" s="9"/>
      <c r="EP540" s="9"/>
      <c r="EQ540" s="9"/>
      <c r="ER540" s="9"/>
      <c r="ES540" s="9"/>
      <c r="ET540" s="9"/>
      <c r="EU540" s="9"/>
      <c r="EV540" s="9"/>
      <c r="EW540" s="9"/>
      <c r="EX540" s="9"/>
      <c r="EY540" s="9"/>
      <c r="EZ540" s="9"/>
      <c r="FA540" s="9"/>
      <c r="FB540" s="9"/>
      <c r="FC540" s="9"/>
      <c r="FD540" s="9"/>
      <c r="FE540" s="9"/>
      <c r="FF540" s="9"/>
      <c r="FG540" s="9"/>
      <c r="FH540" s="9"/>
      <c r="FI540" s="9"/>
      <c r="FJ540" s="9"/>
      <c r="FK540" s="9"/>
      <c r="FL540" s="9"/>
      <c r="FM540" s="9"/>
      <c r="FN540" s="9"/>
      <c r="FO540" s="9"/>
      <c r="FP540" s="9"/>
      <c r="FQ540" s="9"/>
      <c r="FR540" s="9"/>
      <c r="FS540" s="9"/>
      <c r="FT540" s="9"/>
      <c r="FU540" s="9"/>
      <c r="FV540" s="9"/>
      <c r="FW540" s="9"/>
      <c r="FX540" s="9"/>
      <c r="FY540" s="9"/>
      <c r="FZ540" s="9"/>
      <c r="GA540" s="9"/>
      <c r="GB540" s="9"/>
      <c r="GC540" s="9"/>
      <c r="GD540" s="9"/>
      <c r="GE540" s="9"/>
    </row>
    <row r="541" spans="22:187"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  <c r="EL541" s="9"/>
      <c r="EM541" s="9"/>
      <c r="EN541" s="9"/>
      <c r="EO541" s="9"/>
      <c r="EP541" s="9"/>
      <c r="EQ541" s="9"/>
      <c r="ER541" s="9"/>
      <c r="ES541" s="9"/>
      <c r="ET541" s="9"/>
      <c r="EU541" s="9"/>
      <c r="EV541" s="9"/>
      <c r="EW541" s="9"/>
      <c r="EX541" s="9"/>
      <c r="EY541" s="9"/>
      <c r="EZ541" s="9"/>
      <c r="FA541" s="9"/>
      <c r="FB541" s="9"/>
      <c r="FC541" s="9"/>
      <c r="FD541" s="9"/>
      <c r="FE541" s="9"/>
      <c r="FF541" s="9"/>
      <c r="FG541" s="9"/>
      <c r="FH541" s="9"/>
      <c r="FI541" s="9"/>
      <c r="FJ541" s="9"/>
      <c r="FK541" s="9"/>
      <c r="FL541" s="9"/>
      <c r="FM541" s="9"/>
      <c r="FN541" s="9"/>
      <c r="FO541" s="9"/>
      <c r="FP541" s="9"/>
      <c r="FQ541" s="9"/>
      <c r="FR541" s="9"/>
      <c r="FS541" s="9"/>
      <c r="FT541" s="9"/>
      <c r="FU541" s="9"/>
      <c r="FV541" s="9"/>
      <c r="FW541" s="9"/>
      <c r="FX541" s="9"/>
      <c r="FY541" s="9"/>
      <c r="FZ541" s="9"/>
      <c r="GA541" s="9"/>
      <c r="GB541" s="9"/>
      <c r="GC541" s="9"/>
      <c r="GD541" s="9"/>
      <c r="GE541" s="9"/>
    </row>
    <row r="542" spans="22:187"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  <c r="EH542" s="9"/>
      <c r="EI542" s="9"/>
      <c r="EJ542" s="9"/>
      <c r="EK542" s="9"/>
      <c r="EL542" s="9"/>
      <c r="EM542" s="9"/>
      <c r="EN542" s="9"/>
      <c r="EO542" s="9"/>
      <c r="EP542" s="9"/>
      <c r="EQ542" s="9"/>
      <c r="ER542" s="9"/>
      <c r="ES542" s="9"/>
      <c r="ET542" s="9"/>
      <c r="EU542" s="9"/>
      <c r="EV542" s="9"/>
      <c r="EW542" s="9"/>
      <c r="EX542" s="9"/>
      <c r="EY542" s="9"/>
      <c r="EZ542" s="9"/>
      <c r="FA542" s="9"/>
      <c r="FB542" s="9"/>
      <c r="FC542" s="9"/>
      <c r="FD542" s="9"/>
      <c r="FE542" s="9"/>
      <c r="FF542" s="9"/>
      <c r="FG542" s="9"/>
      <c r="FH542" s="9"/>
      <c r="FI542" s="9"/>
      <c r="FJ542" s="9"/>
      <c r="FK542" s="9"/>
      <c r="FL542" s="9"/>
      <c r="FM542" s="9"/>
      <c r="FN542" s="9"/>
      <c r="FO542" s="9"/>
      <c r="FP542" s="9"/>
      <c r="FQ542" s="9"/>
      <c r="FR542" s="9"/>
      <c r="FS542" s="9"/>
      <c r="FT542" s="9"/>
      <c r="FU542" s="9"/>
      <c r="FV542" s="9"/>
      <c r="FW542" s="9"/>
      <c r="FX542" s="9"/>
      <c r="FY542" s="9"/>
      <c r="FZ542" s="9"/>
      <c r="GA542" s="9"/>
      <c r="GB542" s="9"/>
      <c r="GC542" s="9"/>
      <c r="GD542" s="9"/>
      <c r="GE542" s="9"/>
    </row>
    <row r="543" spans="22:187"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  <c r="EG543" s="9"/>
      <c r="EH543" s="9"/>
      <c r="EI543" s="9"/>
      <c r="EJ543" s="9"/>
      <c r="EK543" s="9"/>
      <c r="EL543" s="9"/>
      <c r="EM543" s="9"/>
      <c r="EN543" s="9"/>
      <c r="EO543" s="9"/>
      <c r="EP543" s="9"/>
      <c r="EQ543" s="9"/>
      <c r="ER543" s="9"/>
      <c r="ES543" s="9"/>
      <c r="ET543" s="9"/>
      <c r="EU543" s="9"/>
      <c r="EV543" s="9"/>
      <c r="EW543" s="9"/>
      <c r="EX543" s="9"/>
      <c r="EY543" s="9"/>
      <c r="EZ543" s="9"/>
      <c r="FA543" s="9"/>
      <c r="FB543" s="9"/>
      <c r="FC543" s="9"/>
      <c r="FD543" s="9"/>
      <c r="FE543" s="9"/>
      <c r="FF543" s="9"/>
      <c r="FG543" s="9"/>
      <c r="FH543" s="9"/>
      <c r="FI543" s="9"/>
      <c r="FJ543" s="9"/>
      <c r="FK543" s="9"/>
      <c r="FL543" s="9"/>
      <c r="FM543" s="9"/>
      <c r="FN543" s="9"/>
      <c r="FO543" s="9"/>
      <c r="FP543" s="9"/>
      <c r="FQ543" s="9"/>
      <c r="FR543" s="9"/>
      <c r="FS543" s="9"/>
      <c r="FT543" s="9"/>
      <c r="FU543" s="9"/>
      <c r="FV543" s="9"/>
      <c r="FW543" s="9"/>
      <c r="FX543" s="9"/>
      <c r="FY543" s="9"/>
      <c r="FZ543" s="9"/>
      <c r="GA543" s="9"/>
      <c r="GB543" s="9"/>
      <c r="GC543" s="9"/>
      <c r="GD543" s="9"/>
      <c r="GE543" s="9"/>
    </row>
    <row r="544" spans="22:187"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  <c r="EL544" s="9"/>
      <c r="EM544" s="9"/>
      <c r="EN544" s="9"/>
      <c r="EO544" s="9"/>
      <c r="EP544" s="9"/>
      <c r="EQ544" s="9"/>
      <c r="ER544" s="9"/>
      <c r="ES544" s="9"/>
      <c r="ET544" s="9"/>
      <c r="EU544" s="9"/>
      <c r="EV544" s="9"/>
      <c r="EW544" s="9"/>
      <c r="EX544" s="9"/>
      <c r="EY544" s="9"/>
      <c r="EZ544" s="9"/>
      <c r="FA544" s="9"/>
      <c r="FB544" s="9"/>
      <c r="FC544" s="9"/>
      <c r="FD544" s="9"/>
      <c r="FE544" s="9"/>
      <c r="FF544" s="9"/>
      <c r="FG544" s="9"/>
      <c r="FH544" s="9"/>
      <c r="FI544" s="9"/>
      <c r="FJ544" s="9"/>
      <c r="FK544" s="9"/>
      <c r="FL544" s="9"/>
      <c r="FM544" s="9"/>
      <c r="FN544" s="9"/>
      <c r="FO544" s="9"/>
      <c r="FP544" s="9"/>
      <c r="FQ544" s="9"/>
      <c r="FR544" s="9"/>
      <c r="FS544" s="9"/>
      <c r="FT544" s="9"/>
      <c r="FU544" s="9"/>
      <c r="FV544" s="9"/>
      <c r="FW544" s="9"/>
      <c r="FX544" s="9"/>
      <c r="FY544" s="9"/>
      <c r="FZ544" s="9"/>
      <c r="GA544" s="9"/>
      <c r="GB544" s="9"/>
      <c r="GC544" s="9"/>
      <c r="GD544" s="9"/>
      <c r="GE544" s="9"/>
    </row>
    <row r="545" spans="22:187"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  <c r="EL545" s="9"/>
      <c r="EM545" s="9"/>
      <c r="EN545" s="9"/>
      <c r="EO545" s="9"/>
      <c r="EP545" s="9"/>
      <c r="EQ545" s="9"/>
      <c r="ER545" s="9"/>
      <c r="ES545" s="9"/>
      <c r="ET545" s="9"/>
      <c r="EU545" s="9"/>
      <c r="EV545" s="9"/>
      <c r="EW545" s="9"/>
      <c r="EX545" s="9"/>
      <c r="EY545" s="9"/>
      <c r="EZ545" s="9"/>
      <c r="FA545" s="9"/>
      <c r="FB545" s="9"/>
      <c r="FC545" s="9"/>
      <c r="FD545" s="9"/>
      <c r="FE545" s="9"/>
      <c r="FF545" s="9"/>
      <c r="FG545" s="9"/>
      <c r="FH545" s="9"/>
      <c r="FI545" s="9"/>
      <c r="FJ545" s="9"/>
      <c r="FK545" s="9"/>
      <c r="FL545" s="9"/>
      <c r="FM545" s="9"/>
      <c r="FN545" s="9"/>
      <c r="FO545" s="9"/>
      <c r="FP545" s="9"/>
      <c r="FQ545" s="9"/>
      <c r="FR545" s="9"/>
      <c r="FS545" s="9"/>
      <c r="FT545" s="9"/>
      <c r="FU545" s="9"/>
      <c r="FV545" s="9"/>
      <c r="FW545" s="9"/>
      <c r="FX545" s="9"/>
      <c r="FY545" s="9"/>
      <c r="FZ545" s="9"/>
      <c r="GA545" s="9"/>
      <c r="GB545" s="9"/>
      <c r="GC545" s="9"/>
      <c r="GD545" s="9"/>
      <c r="GE545" s="9"/>
    </row>
    <row r="546" spans="22:187"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  <c r="FD546" s="9"/>
      <c r="FE546" s="9"/>
      <c r="FF546" s="9"/>
      <c r="FG546" s="9"/>
      <c r="FH546" s="9"/>
      <c r="FI546" s="9"/>
      <c r="FJ546" s="9"/>
      <c r="FK546" s="9"/>
      <c r="FL546" s="9"/>
      <c r="FM546" s="9"/>
      <c r="FN546" s="9"/>
      <c r="FO546" s="9"/>
      <c r="FP546" s="9"/>
      <c r="FQ546" s="9"/>
      <c r="FR546" s="9"/>
      <c r="FS546" s="9"/>
      <c r="FT546" s="9"/>
      <c r="FU546" s="9"/>
      <c r="FV546" s="9"/>
      <c r="FW546" s="9"/>
      <c r="FX546" s="9"/>
      <c r="FY546" s="9"/>
      <c r="FZ546" s="9"/>
      <c r="GA546" s="9"/>
      <c r="GB546" s="9"/>
      <c r="GC546" s="9"/>
      <c r="GD546" s="9"/>
      <c r="GE546" s="9"/>
    </row>
    <row r="547" spans="22:187"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  <c r="EM547" s="9"/>
      <c r="EN547" s="9"/>
      <c r="EO547" s="9"/>
      <c r="EP547" s="9"/>
      <c r="EQ547" s="9"/>
      <c r="ER547" s="9"/>
      <c r="ES547" s="9"/>
      <c r="ET547" s="9"/>
      <c r="EU547" s="9"/>
      <c r="EV547" s="9"/>
      <c r="EW547" s="9"/>
      <c r="EX547" s="9"/>
      <c r="EY547" s="9"/>
      <c r="EZ547" s="9"/>
      <c r="FA547" s="9"/>
      <c r="FB547" s="9"/>
      <c r="FC547" s="9"/>
      <c r="FD547" s="9"/>
      <c r="FE547" s="9"/>
      <c r="FF547" s="9"/>
      <c r="FG547" s="9"/>
      <c r="FH547" s="9"/>
      <c r="FI547" s="9"/>
      <c r="FJ547" s="9"/>
      <c r="FK547" s="9"/>
      <c r="FL547" s="9"/>
      <c r="FM547" s="9"/>
      <c r="FN547" s="9"/>
      <c r="FO547" s="9"/>
      <c r="FP547" s="9"/>
      <c r="FQ547" s="9"/>
      <c r="FR547" s="9"/>
      <c r="FS547" s="9"/>
      <c r="FT547" s="9"/>
      <c r="FU547" s="9"/>
      <c r="FV547" s="9"/>
      <c r="FW547" s="9"/>
      <c r="FX547" s="9"/>
      <c r="FY547" s="9"/>
      <c r="FZ547" s="9"/>
      <c r="GA547" s="9"/>
      <c r="GB547" s="9"/>
      <c r="GC547" s="9"/>
      <c r="GD547" s="9"/>
      <c r="GE547" s="9"/>
    </row>
    <row r="548" spans="22:187"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  <c r="EH548" s="9"/>
      <c r="EI548" s="9"/>
      <c r="EJ548" s="9"/>
      <c r="EK548" s="9"/>
      <c r="EL548" s="9"/>
      <c r="EM548" s="9"/>
      <c r="EN548" s="9"/>
      <c r="EO548" s="9"/>
      <c r="EP548" s="9"/>
      <c r="EQ548" s="9"/>
      <c r="ER548" s="9"/>
      <c r="ES548" s="9"/>
      <c r="ET548" s="9"/>
      <c r="EU548" s="9"/>
      <c r="EV548" s="9"/>
      <c r="EW548" s="9"/>
      <c r="EX548" s="9"/>
      <c r="EY548" s="9"/>
      <c r="EZ548" s="9"/>
      <c r="FA548" s="9"/>
      <c r="FB548" s="9"/>
      <c r="FC548" s="9"/>
      <c r="FD548" s="9"/>
      <c r="FE548" s="9"/>
      <c r="FF548" s="9"/>
      <c r="FG548" s="9"/>
      <c r="FH548" s="9"/>
      <c r="FI548" s="9"/>
      <c r="FJ548" s="9"/>
      <c r="FK548" s="9"/>
      <c r="FL548" s="9"/>
      <c r="FM548" s="9"/>
      <c r="FN548" s="9"/>
      <c r="FO548" s="9"/>
      <c r="FP548" s="9"/>
      <c r="FQ548" s="9"/>
      <c r="FR548" s="9"/>
      <c r="FS548" s="9"/>
      <c r="FT548" s="9"/>
      <c r="FU548" s="9"/>
      <c r="FV548" s="9"/>
      <c r="FW548" s="9"/>
      <c r="FX548" s="9"/>
      <c r="FY548" s="9"/>
      <c r="FZ548" s="9"/>
      <c r="GA548" s="9"/>
      <c r="GB548" s="9"/>
      <c r="GC548" s="9"/>
      <c r="GD548" s="9"/>
      <c r="GE548" s="9"/>
    </row>
    <row r="549" spans="22:187"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  <c r="EG549" s="9"/>
      <c r="EH549" s="9"/>
      <c r="EI549" s="9"/>
      <c r="EJ549" s="9"/>
      <c r="EK549" s="9"/>
      <c r="EL549" s="9"/>
      <c r="EM549" s="9"/>
      <c r="EN549" s="9"/>
      <c r="EO549" s="9"/>
      <c r="EP549" s="9"/>
      <c r="EQ549" s="9"/>
      <c r="ER549" s="9"/>
      <c r="ES549" s="9"/>
      <c r="ET549" s="9"/>
      <c r="EU549" s="9"/>
      <c r="EV549" s="9"/>
      <c r="EW549" s="9"/>
      <c r="EX549" s="9"/>
      <c r="EY549" s="9"/>
      <c r="EZ549" s="9"/>
      <c r="FA549" s="9"/>
      <c r="FB549" s="9"/>
      <c r="FC549" s="9"/>
      <c r="FD549" s="9"/>
      <c r="FE549" s="9"/>
      <c r="FF549" s="9"/>
      <c r="FG549" s="9"/>
      <c r="FH549" s="9"/>
      <c r="FI549" s="9"/>
      <c r="FJ549" s="9"/>
      <c r="FK549" s="9"/>
      <c r="FL549" s="9"/>
      <c r="FM549" s="9"/>
      <c r="FN549" s="9"/>
      <c r="FO549" s="9"/>
      <c r="FP549" s="9"/>
      <c r="FQ549" s="9"/>
      <c r="FR549" s="9"/>
      <c r="FS549" s="9"/>
      <c r="FT549" s="9"/>
      <c r="FU549" s="9"/>
      <c r="FV549" s="9"/>
      <c r="FW549" s="9"/>
      <c r="FX549" s="9"/>
      <c r="FY549" s="9"/>
      <c r="FZ549" s="9"/>
      <c r="GA549" s="9"/>
      <c r="GB549" s="9"/>
      <c r="GC549" s="9"/>
      <c r="GD549" s="9"/>
      <c r="GE549" s="9"/>
    </row>
    <row r="550" spans="22:187"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  <c r="EG550" s="9"/>
      <c r="EH550" s="9"/>
      <c r="EI550" s="9"/>
      <c r="EJ550" s="9"/>
      <c r="EK550" s="9"/>
      <c r="EL550" s="9"/>
      <c r="EM550" s="9"/>
      <c r="EN550" s="9"/>
      <c r="EO550" s="9"/>
      <c r="EP550" s="9"/>
      <c r="EQ550" s="9"/>
      <c r="ER550" s="9"/>
      <c r="ES550" s="9"/>
      <c r="ET550" s="9"/>
      <c r="EU550" s="9"/>
      <c r="EV550" s="9"/>
      <c r="EW550" s="9"/>
      <c r="EX550" s="9"/>
      <c r="EY550" s="9"/>
      <c r="EZ550" s="9"/>
      <c r="FA550" s="9"/>
      <c r="FB550" s="9"/>
      <c r="FC550" s="9"/>
      <c r="FD550" s="9"/>
      <c r="FE550" s="9"/>
      <c r="FF550" s="9"/>
      <c r="FG550" s="9"/>
      <c r="FH550" s="9"/>
      <c r="FI550" s="9"/>
      <c r="FJ550" s="9"/>
      <c r="FK550" s="9"/>
      <c r="FL550" s="9"/>
      <c r="FM550" s="9"/>
      <c r="FN550" s="9"/>
      <c r="FO550" s="9"/>
      <c r="FP550" s="9"/>
      <c r="FQ550" s="9"/>
      <c r="FR550" s="9"/>
      <c r="FS550" s="9"/>
      <c r="FT550" s="9"/>
      <c r="FU550" s="9"/>
      <c r="FV550" s="9"/>
      <c r="FW550" s="9"/>
      <c r="FX550" s="9"/>
      <c r="FY550" s="9"/>
      <c r="FZ550" s="9"/>
      <c r="GA550" s="9"/>
      <c r="GB550" s="9"/>
      <c r="GC550" s="9"/>
      <c r="GD550" s="9"/>
      <c r="GE550" s="9"/>
    </row>
    <row r="551" spans="22:187"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  <c r="EE551" s="9"/>
      <c r="EF551" s="9"/>
      <c r="EG551" s="9"/>
      <c r="EH551" s="9"/>
      <c r="EI551" s="9"/>
      <c r="EJ551" s="9"/>
      <c r="EK551" s="9"/>
      <c r="EL551" s="9"/>
      <c r="EM551" s="9"/>
      <c r="EN551" s="9"/>
      <c r="EO551" s="9"/>
      <c r="EP551" s="9"/>
      <c r="EQ551" s="9"/>
      <c r="ER551" s="9"/>
      <c r="ES551" s="9"/>
      <c r="ET551" s="9"/>
      <c r="EU551" s="9"/>
      <c r="EV551" s="9"/>
      <c r="EW551" s="9"/>
      <c r="EX551" s="9"/>
      <c r="EY551" s="9"/>
      <c r="EZ551" s="9"/>
      <c r="FA551" s="9"/>
      <c r="FB551" s="9"/>
      <c r="FC551" s="9"/>
      <c r="FD551" s="9"/>
      <c r="FE551" s="9"/>
      <c r="FF551" s="9"/>
      <c r="FG551" s="9"/>
      <c r="FH551" s="9"/>
      <c r="FI551" s="9"/>
      <c r="FJ551" s="9"/>
      <c r="FK551" s="9"/>
      <c r="FL551" s="9"/>
      <c r="FM551" s="9"/>
      <c r="FN551" s="9"/>
      <c r="FO551" s="9"/>
      <c r="FP551" s="9"/>
      <c r="FQ551" s="9"/>
      <c r="FR551" s="9"/>
      <c r="FS551" s="9"/>
      <c r="FT551" s="9"/>
      <c r="FU551" s="9"/>
      <c r="FV551" s="9"/>
      <c r="FW551" s="9"/>
      <c r="FX551" s="9"/>
      <c r="FY551" s="9"/>
      <c r="FZ551" s="9"/>
      <c r="GA551" s="9"/>
      <c r="GB551" s="9"/>
      <c r="GC551" s="9"/>
      <c r="GD551" s="9"/>
      <c r="GE551" s="9"/>
    </row>
    <row r="552" spans="22:187"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  <c r="EE552" s="9"/>
      <c r="EF552" s="9"/>
      <c r="EG552" s="9"/>
      <c r="EH552" s="9"/>
      <c r="EI552" s="9"/>
      <c r="EJ552" s="9"/>
      <c r="EK552" s="9"/>
      <c r="EL552" s="9"/>
      <c r="EM552" s="9"/>
      <c r="EN552" s="9"/>
      <c r="EO552" s="9"/>
      <c r="EP552" s="9"/>
      <c r="EQ552" s="9"/>
      <c r="ER552" s="9"/>
      <c r="ES552" s="9"/>
      <c r="ET552" s="9"/>
      <c r="EU552" s="9"/>
      <c r="EV552" s="9"/>
      <c r="EW552" s="9"/>
      <c r="EX552" s="9"/>
      <c r="EY552" s="9"/>
      <c r="EZ552" s="9"/>
      <c r="FA552" s="9"/>
      <c r="FB552" s="9"/>
      <c r="FC552" s="9"/>
      <c r="FD552" s="9"/>
      <c r="FE552" s="9"/>
      <c r="FF552" s="9"/>
      <c r="FG552" s="9"/>
      <c r="FH552" s="9"/>
      <c r="FI552" s="9"/>
      <c r="FJ552" s="9"/>
      <c r="FK552" s="9"/>
      <c r="FL552" s="9"/>
      <c r="FM552" s="9"/>
      <c r="FN552" s="9"/>
      <c r="FO552" s="9"/>
      <c r="FP552" s="9"/>
      <c r="FQ552" s="9"/>
      <c r="FR552" s="9"/>
      <c r="FS552" s="9"/>
      <c r="FT552" s="9"/>
      <c r="FU552" s="9"/>
      <c r="FV552" s="9"/>
      <c r="FW552" s="9"/>
      <c r="FX552" s="9"/>
      <c r="FY552" s="9"/>
      <c r="FZ552" s="9"/>
      <c r="GA552" s="9"/>
      <c r="GB552" s="9"/>
      <c r="GC552" s="9"/>
      <c r="GD552" s="9"/>
      <c r="GE552" s="9"/>
    </row>
    <row r="553" spans="22:187"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/>
      <c r="EG553" s="9"/>
      <c r="EH553" s="9"/>
      <c r="EI553" s="9"/>
      <c r="EJ553" s="9"/>
      <c r="EK553" s="9"/>
      <c r="EL553" s="9"/>
      <c r="EM553" s="9"/>
      <c r="EN553" s="9"/>
      <c r="EO553" s="9"/>
      <c r="EP553" s="9"/>
      <c r="EQ553" s="9"/>
      <c r="ER553" s="9"/>
      <c r="ES553" s="9"/>
      <c r="ET553" s="9"/>
      <c r="EU553" s="9"/>
      <c r="EV553" s="9"/>
      <c r="EW553" s="9"/>
      <c r="EX553" s="9"/>
      <c r="EY553" s="9"/>
      <c r="EZ553" s="9"/>
      <c r="FA553" s="9"/>
      <c r="FB553" s="9"/>
      <c r="FC553" s="9"/>
      <c r="FD553" s="9"/>
      <c r="FE553" s="9"/>
      <c r="FF553" s="9"/>
      <c r="FG553" s="9"/>
      <c r="FH553" s="9"/>
      <c r="FI553" s="9"/>
      <c r="FJ553" s="9"/>
      <c r="FK553" s="9"/>
      <c r="FL553" s="9"/>
      <c r="FM553" s="9"/>
      <c r="FN553" s="9"/>
      <c r="FO553" s="9"/>
      <c r="FP553" s="9"/>
      <c r="FQ553" s="9"/>
      <c r="FR553" s="9"/>
      <c r="FS553" s="9"/>
      <c r="FT553" s="9"/>
      <c r="FU553" s="9"/>
      <c r="FV553" s="9"/>
      <c r="FW553" s="9"/>
      <c r="FX553" s="9"/>
      <c r="FY553" s="9"/>
      <c r="FZ553" s="9"/>
      <c r="GA553" s="9"/>
      <c r="GB553" s="9"/>
      <c r="GC553" s="9"/>
      <c r="GD553" s="9"/>
      <c r="GE553" s="9"/>
    </row>
    <row r="554" spans="22:187"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  <c r="EH554" s="9"/>
      <c r="EI554" s="9"/>
      <c r="EJ554" s="9"/>
      <c r="EK554" s="9"/>
      <c r="EL554" s="9"/>
      <c r="EM554" s="9"/>
      <c r="EN554" s="9"/>
      <c r="EO554" s="9"/>
      <c r="EP554" s="9"/>
      <c r="EQ554" s="9"/>
      <c r="ER554" s="9"/>
      <c r="ES554" s="9"/>
      <c r="ET554" s="9"/>
      <c r="EU554" s="9"/>
      <c r="EV554" s="9"/>
      <c r="EW554" s="9"/>
      <c r="EX554" s="9"/>
      <c r="EY554" s="9"/>
      <c r="EZ554" s="9"/>
      <c r="FA554" s="9"/>
      <c r="FB554" s="9"/>
      <c r="FC554" s="9"/>
      <c r="FD554" s="9"/>
      <c r="FE554" s="9"/>
      <c r="FF554" s="9"/>
      <c r="FG554" s="9"/>
      <c r="FH554" s="9"/>
      <c r="FI554" s="9"/>
      <c r="FJ554" s="9"/>
      <c r="FK554" s="9"/>
      <c r="FL554" s="9"/>
      <c r="FM554" s="9"/>
      <c r="FN554" s="9"/>
      <c r="FO554" s="9"/>
      <c r="FP554" s="9"/>
      <c r="FQ554" s="9"/>
      <c r="FR554" s="9"/>
      <c r="FS554" s="9"/>
      <c r="FT554" s="9"/>
      <c r="FU554" s="9"/>
      <c r="FV554" s="9"/>
      <c r="FW554" s="9"/>
      <c r="FX554" s="9"/>
      <c r="FY554" s="9"/>
      <c r="FZ554" s="9"/>
      <c r="GA554" s="9"/>
      <c r="GB554" s="9"/>
      <c r="GC554" s="9"/>
      <c r="GD554" s="9"/>
      <c r="GE554" s="9"/>
    </row>
    <row r="555" spans="22:187"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  <c r="EG555" s="9"/>
      <c r="EH555" s="9"/>
      <c r="EI555" s="9"/>
      <c r="EJ555" s="9"/>
      <c r="EK555" s="9"/>
      <c r="EL555" s="9"/>
      <c r="EM555" s="9"/>
      <c r="EN555" s="9"/>
      <c r="EO555" s="9"/>
      <c r="EP555" s="9"/>
      <c r="EQ555" s="9"/>
      <c r="ER555" s="9"/>
      <c r="ES555" s="9"/>
      <c r="ET555" s="9"/>
      <c r="EU555" s="9"/>
      <c r="EV555" s="9"/>
      <c r="EW555" s="9"/>
      <c r="EX555" s="9"/>
      <c r="EY555" s="9"/>
      <c r="EZ555" s="9"/>
      <c r="FA555" s="9"/>
      <c r="FB555" s="9"/>
      <c r="FC555" s="9"/>
      <c r="FD555" s="9"/>
      <c r="FE555" s="9"/>
      <c r="FF555" s="9"/>
      <c r="FG555" s="9"/>
      <c r="FH555" s="9"/>
      <c r="FI555" s="9"/>
      <c r="FJ555" s="9"/>
      <c r="FK555" s="9"/>
      <c r="FL555" s="9"/>
      <c r="FM555" s="9"/>
      <c r="FN555" s="9"/>
      <c r="FO555" s="9"/>
      <c r="FP555" s="9"/>
      <c r="FQ555" s="9"/>
      <c r="FR555" s="9"/>
      <c r="FS555" s="9"/>
      <c r="FT555" s="9"/>
      <c r="FU555" s="9"/>
      <c r="FV555" s="9"/>
      <c r="FW555" s="9"/>
      <c r="FX555" s="9"/>
      <c r="FY555" s="9"/>
      <c r="FZ555" s="9"/>
      <c r="GA555" s="9"/>
      <c r="GB555" s="9"/>
      <c r="GC555" s="9"/>
      <c r="GD555" s="9"/>
      <c r="GE555" s="9"/>
    </row>
    <row r="556" spans="22:187"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  <c r="EG556" s="9"/>
      <c r="EH556" s="9"/>
      <c r="EI556" s="9"/>
      <c r="EJ556" s="9"/>
      <c r="EK556" s="9"/>
      <c r="EL556" s="9"/>
      <c r="EM556" s="9"/>
      <c r="EN556" s="9"/>
      <c r="EO556" s="9"/>
      <c r="EP556" s="9"/>
      <c r="EQ556" s="9"/>
      <c r="ER556" s="9"/>
      <c r="ES556" s="9"/>
      <c r="ET556" s="9"/>
      <c r="EU556" s="9"/>
      <c r="EV556" s="9"/>
      <c r="EW556" s="9"/>
      <c r="EX556" s="9"/>
      <c r="EY556" s="9"/>
      <c r="EZ556" s="9"/>
      <c r="FA556" s="9"/>
      <c r="FB556" s="9"/>
      <c r="FC556" s="9"/>
      <c r="FD556" s="9"/>
      <c r="FE556" s="9"/>
      <c r="FF556" s="9"/>
      <c r="FG556" s="9"/>
      <c r="FH556" s="9"/>
      <c r="FI556" s="9"/>
      <c r="FJ556" s="9"/>
      <c r="FK556" s="9"/>
      <c r="FL556" s="9"/>
      <c r="FM556" s="9"/>
      <c r="FN556" s="9"/>
      <c r="FO556" s="9"/>
      <c r="FP556" s="9"/>
      <c r="FQ556" s="9"/>
      <c r="FR556" s="9"/>
      <c r="FS556" s="9"/>
      <c r="FT556" s="9"/>
      <c r="FU556" s="9"/>
      <c r="FV556" s="9"/>
      <c r="FW556" s="9"/>
      <c r="FX556" s="9"/>
      <c r="FY556" s="9"/>
      <c r="FZ556" s="9"/>
      <c r="GA556" s="9"/>
      <c r="GB556" s="9"/>
      <c r="GC556" s="9"/>
      <c r="GD556" s="9"/>
      <c r="GE556" s="9"/>
    </row>
    <row r="557" spans="22:187"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  <c r="FD557" s="9"/>
      <c r="FE557" s="9"/>
      <c r="FF557" s="9"/>
      <c r="FG557" s="9"/>
      <c r="FH557" s="9"/>
      <c r="FI557" s="9"/>
      <c r="FJ557" s="9"/>
      <c r="FK557" s="9"/>
      <c r="FL557" s="9"/>
      <c r="FM557" s="9"/>
      <c r="FN557" s="9"/>
      <c r="FO557" s="9"/>
      <c r="FP557" s="9"/>
      <c r="FQ557" s="9"/>
      <c r="FR557" s="9"/>
      <c r="FS557" s="9"/>
      <c r="FT557" s="9"/>
      <c r="FU557" s="9"/>
      <c r="FV557" s="9"/>
      <c r="FW557" s="9"/>
      <c r="FX557" s="9"/>
      <c r="FY557" s="9"/>
      <c r="FZ557" s="9"/>
      <c r="GA557" s="9"/>
      <c r="GB557" s="9"/>
      <c r="GC557" s="9"/>
      <c r="GD557" s="9"/>
      <c r="GE557" s="9"/>
    </row>
    <row r="558" spans="22:187"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  <c r="EH558" s="9"/>
      <c r="EI558" s="9"/>
      <c r="EJ558" s="9"/>
      <c r="EK558" s="9"/>
      <c r="EL558" s="9"/>
      <c r="EM558" s="9"/>
      <c r="EN558" s="9"/>
      <c r="EO558" s="9"/>
      <c r="EP558" s="9"/>
      <c r="EQ558" s="9"/>
      <c r="ER558" s="9"/>
      <c r="ES558" s="9"/>
      <c r="ET558" s="9"/>
      <c r="EU558" s="9"/>
      <c r="EV558" s="9"/>
      <c r="EW558" s="9"/>
      <c r="EX558" s="9"/>
      <c r="EY558" s="9"/>
      <c r="EZ558" s="9"/>
      <c r="FA558" s="9"/>
      <c r="FB558" s="9"/>
      <c r="FC558" s="9"/>
      <c r="FD558" s="9"/>
      <c r="FE558" s="9"/>
      <c r="FF558" s="9"/>
      <c r="FG558" s="9"/>
      <c r="FH558" s="9"/>
      <c r="FI558" s="9"/>
      <c r="FJ558" s="9"/>
      <c r="FK558" s="9"/>
      <c r="FL558" s="9"/>
      <c r="FM558" s="9"/>
      <c r="FN558" s="9"/>
      <c r="FO558" s="9"/>
      <c r="FP558" s="9"/>
      <c r="FQ558" s="9"/>
      <c r="FR558" s="9"/>
      <c r="FS558" s="9"/>
      <c r="FT558" s="9"/>
      <c r="FU558" s="9"/>
      <c r="FV558" s="9"/>
      <c r="FW558" s="9"/>
      <c r="FX558" s="9"/>
      <c r="FY558" s="9"/>
      <c r="FZ558" s="9"/>
      <c r="GA558" s="9"/>
      <c r="GB558" s="9"/>
      <c r="GC558" s="9"/>
      <c r="GD558" s="9"/>
      <c r="GE558" s="9"/>
    </row>
    <row r="559" spans="22:187"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  <c r="EH559" s="9"/>
      <c r="EI559" s="9"/>
      <c r="EJ559" s="9"/>
      <c r="EK559" s="9"/>
      <c r="EL559" s="9"/>
      <c r="EM559" s="9"/>
      <c r="EN559" s="9"/>
      <c r="EO559" s="9"/>
      <c r="EP559" s="9"/>
      <c r="EQ559" s="9"/>
      <c r="ER559" s="9"/>
      <c r="ES559" s="9"/>
      <c r="ET559" s="9"/>
      <c r="EU559" s="9"/>
      <c r="EV559" s="9"/>
      <c r="EW559" s="9"/>
      <c r="EX559" s="9"/>
      <c r="EY559" s="9"/>
      <c r="EZ559" s="9"/>
      <c r="FA559" s="9"/>
      <c r="FB559" s="9"/>
      <c r="FC559" s="9"/>
      <c r="FD559" s="9"/>
      <c r="FE559" s="9"/>
      <c r="FF559" s="9"/>
      <c r="FG559" s="9"/>
      <c r="FH559" s="9"/>
      <c r="FI559" s="9"/>
      <c r="FJ559" s="9"/>
      <c r="FK559" s="9"/>
      <c r="FL559" s="9"/>
      <c r="FM559" s="9"/>
      <c r="FN559" s="9"/>
      <c r="FO559" s="9"/>
      <c r="FP559" s="9"/>
      <c r="FQ559" s="9"/>
      <c r="FR559" s="9"/>
      <c r="FS559" s="9"/>
      <c r="FT559" s="9"/>
      <c r="FU559" s="9"/>
      <c r="FV559" s="9"/>
      <c r="FW559" s="9"/>
      <c r="FX559" s="9"/>
      <c r="FY559" s="9"/>
      <c r="FZ559" s="9"/>
      <c r="GA559" s="9"/>
      <c r="GB559" s="9"/>
      <c r="GC559" s="9"/>
      <c r="GD559" s="9"/>
      <c r="GE559" s="9"/>
    </row>
    <row r="560" spans="22:187"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  <c r="EH560" s="9"/>
      <c r="EI560" s="9"/>
      <c r="EJ560" s="9"/>
      <c r="EK560" s="9"/>
      <c r="EL560" s="9"/>
      <c r="EM560" s="9"/>
      <c r="EN560" s="9"/>
      <c r="EO560" s="9"/>
      <c r="EP560" s="9"/>
      <c r="EQ560" s="9"/>
      <c r="ER560" s="9"/>
      <c r="ES560" s="9"/>
      <c r="ET560" s="9"/>
      <c r="EU560" s="9"/>
      <c r="EV560" s="9"/>
      <c r="EW560" s="9"/>
      <c r="EX560" s="9"/>
      <c r="EY560" s="9"/>
      <c r="EZ560" s="9"/>
      <c r="FA560" s="9"/>
      <c r="FB560" s="9"/>
      <c r="FC560" s="9"/>
      <c r="FD560" s="9"/>
      <c r="FE560" s="9"/>
      <c r="FF560" s="9"/>
      <c r="FG560" s="9"/>
      <c r="FH560" s="9"/>
      <c r="FI560" s="9"/>
      <c r="FJ560" s="9"/>
      <c r="FK560" s="9"/>
      <c r="FL560" s="9"/>
      <c r="FM560" s="9"/>
      <c r="FN560" s="9"/>
      <c r="FO560" s="9"/>
      <c r="FP560" s="9"/>
      <c r="FQ560" s="9"/>
      <c r="FR560" s="9"/>
      <c r="FS560" s="9"/>
      <c r="FT560" s="9"/>
      <c r="FU560" s="9"/>
      <c r="FV560" s="9"/>
      <c r="FW560" s="9"/>
      <c r="FX560" s="9"/>
      <c r="FY560" s="9"/>
      <c r="FZ560" s="9"/>
      <c r="GA560" s="9"/>
      <c r="GB560" s="9"/>
      <c r="GC560" s="9"/>
      <c r="GD560" s="9"/>
      <c r="GE560" s="9"/>
    </row>
    <row r="561" spans="22:187"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  <c r="FE561" s="9"/>
      <c r="FF561" s="9"/>
      <c r="FG561" s="9"/>
      <c r="FH561" s="9"/>
      <c r="FI561" s="9"/>
      <c r="FJ561" s="9"/>
      <c r="FK561" s="9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  <c r="GA561" s="9"/>
      <c r="GB561" s="9"/>
      <c r="GC561" s="9"/>
      <c r="GD561" s="9"/>
      <c r="GE561" s="9"/>
    </row>
    <row r="562" spans="22:187"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/>
      <c r="EH562" s="9"/>
      <c r="EI562" s="9"/>
      <c r="EJ562" s="9"/>
      <c r="EK562" s="9"/>
      <c r="EL562" s="9"/>
      <c r="EM562" s="9"/>
      <c r="EN562" s="9"/>
      <c r="EO562" s="9"/>
      <c r="EP562" s="9"/>
      <c r="EQ562" s="9"/>
      <c r="ER562" s="9"/>
      <c r="ES562" s="9"/>
      <c r="ET562" s="9"/>
      <c r="EU562" s="9"/>
      <c r="EV562" s="9"/>
      <c r="EW562" s="9"/>
      <c r="EX562" s="9"/>
      <c r="EY562" s="9"/>
      <c r="EZ562" s="9"/>
      <c r="FA562" s="9"/>
      <c r="FB562" s="9"/>
      <c r="FC562" s="9"/>
      <c r="FD562" s="9"/>
      <c r="FE562" s="9"/>
      <c r="FF562" s="9"/>
      <c r="FG562" s="9"/>
      <c r="FH562" s="9"/>
      <c r="FI562" s="9"/>
      <c r="FJ562" s="9"/>
      <c r="FK562" s="9"/>
      <c r="FL562" s="9"/>
      <c r="FM562" s="9"/>
      <c r="FN562" s="9"/>
      <c r="FO562" s="9"/>
      <c r="FP562" s="9"/>
      <c r="FQ562" s="9"/>
      <c r="FR562" s="9"/>
      <c r="FS562" s="9"/>
      <c r="FT562" s="9"/>
      <c r="FU562" s="9"/>
      <c r="FV562" s="9"/>
      <c r="FW562" s="9"/>
      <c r="FX562" s="9"/>
      <c r="FY562" s="9"/>
      <c r="FZ562" s="9"/>
      <c r="GA562" s="9"/>
      <c r="GB562" s="9"/>
      <c r="GC562" s="9"/>
      <c r="GD562" s="9"/>
      <c r="GE562" s="9"/>
    </row>
    <row r="563" spans="22:187"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  <c r="EG563" s="9"/>
      <c r="EH563" s="9"/>
      <c r="EI563" s="9"/>
      <c r="EJ563" s="9"/>
      <c r="EK563" s="9"/>
      <c r="EL563" s="9"/>
      <c r="EM563" s="9"/>
      <c r="EN563" s="9"/>
      <c r="EO563" s="9"/>
      <c r="EP563" s="9"/>
      <c r="EQ563" s="9"/>
      <c r="ER563" s="9"/>
      <c r="ES563" s="9"/>
      <c r="ET563" s="9"/>
      <c r="EU563" s="9"/>
      <c r="EV563" s="9"/>
      <c r="EW563" s="9"/>
      <c r="EX563" s="9"/>
      <c r="EY563" s="9"/>
      <c r="EZ563" s="9"/>
      <c r="FA563" s="9"/>
      <c r="FB563" s="9"/>
      <c r="FC563" s="9"/>
      <c r="FD563" s="9"/>
      <c r="FE563" s="9"/>
      <c r="FF563" s="9"/>
      <c r="FG563" s="9"/>
      <c r="FH563" s="9"/>
      <c r="FI563" s="9"/>
      <c r="FJ563" s="9"/>
      <c r="FK563" s="9"/>
      <c r="FL563" s="9"/>
      <c r="FM563" s="9"/>
      <c r="FN563" s="9"/>
      <c r="FO563" s="9"/>
      <c r="FP563" s="9"/>
      <c r="FQ563" s="9"/>
      <c r="FR563" s="9"/>
      <c r="FS563" s="9"/>
      <c r="FT563" s="9"/>
      <c r="FU563" s="9"/>
      <c r="FV563" s="9"/>
      <c r="FW563" s="9"/>
      <c r="FX563" s="9"/>
      <c r="FY563" s="9"/>
      <c r="FZ563" s="9"/>
      <c r="GA563" s="9"/>
      <c r="GB563" s="9"/>
      <c r="GC563" s="9"/>
      <c r="GD563" s="9"/>
      <c r="GE563" s="9"/>
    </row>
    <row r="564" spans="22:187"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  <c r="EE564" s="9"/>
      <c r="EF564" s="9"/>
      <c r="EG564" s="9"/>
      <c r="EH564" s="9"/>
      <c r="EI564" s="9"/>
      <c r="EJ564" s="9"/>
      <c r="EK564" s="9"/>
      <c r="EL564" s="9"/>
      <c r="EM564" s="9"/>
      <c r="EN564" s="9"/>
      <c r="EO564" s="9"/>
      <c r="EP564" s="9"/>
      <c r="EQ564" s="9"/>
      <c r="ER564" s="9"/>
      <c r="ES564" s="9"/>
      <c r="ET564" s="9"/>
      <c r="EU564" s="9"/>
      <c r="EV564" s="9"/>
      <c r="EW564" s="9"/>
      <c r="EX564" s="9"/>
      <c r="EY564" s="9"/>
      <c r="EZ564" s="9"/>
      <c r="FA564" s="9"/>
      <c r="FB564" s="9"/>
      <c r="FC564" s="9"/>
      <c r="FD564" s="9"/>
      <c r="FE564" s="9"/>
      <c r="FF564" s="9"/>
      <c r="FG564" s="9"/>
      <c r="FH564" s="9"/>
      <c r="FI564" s="9"/>
      <c r="FJ564" s="9"/>
      <c r="FK564" s="9"/>
      <c r="FL564" s="9"/>
      <c r="FM564" s="9"/>
      <c r="FN564" s="9"/>
      <c r="FO564" s="9"/>
      <c r="FP564" s="9"/>
      <c r="FQ564" s="9"/>
      <c r="FR564" s="9"/>
      <c r="FS564" s="9"/>
      <c r="FT564" s="9"/>
      <c r="FU564" s="9"/>
      <c r="FV564" s="9"/>
      <c r="FW564" s="9"/>
      <c r="FX564" s="9"/>
      <c r="FY564" s="9"/>
      <c r="FZ564" s="9"/>
      <c r="GA564" s="9"/>
      <c r="GB564" s="9"/>
      <c r="GC564" s="9"/>
      <c r="GD564" s="9"/>
      <c r="GE564" s="9"/>
    </row>
    <row r="565" spans="22:187"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  <c r="EE565" s="9"/>
      <c r="EF565" s="9"/>
      <c r="EG565" s="9"/>
      <c r="EH565" s="9"/>
      <c r="EI565" s="9"/>
      <c r="EJ565" s="9"/>
      <c r="EK565" s="9"/>
      <c r="EL565" s="9"/>
      <c r="EM565" s="9"/>
      <c r="EN565" s="9"/>
      <c r="EO565" s="9"/>
      <c r="EP565" s="9"/>
      <c r="EQ565" s="9"/>
      <c r="ER565" s="9"/>
      <c r="ES565" s="9"/>
      <c r="ET565" s="9"/>
      <c r="EU565" s="9"/>
      <c r="EV565" s="9"/>
      <c r="EW565" s="9"/>
      <c r="EX565" s="9"/>
      <c r="EY565" s="9"/>
      <c r="EZ565" s="9"/>
      <c r="FA565" s="9"/>
      <c r="FB565" s="9"/>
      <c r="FC565" s="9"/>
      <c r="FD565" s="9"/>
      <c r="FE565" s="9"/>
      <c r="FF565" s="9"/>
      <c r="FG565" s="9"/>
      <c r="FH565" s="9"/>
      <c r="FI565" s="9"/>
      <c r="FJ565" s="9"/>
      <c r="FK565" s="9"/>
      <c r="FL565" s="9"/>
      <c r="FM565" s="9"/>
      <c r="FN565" s="9"/>
      <c r="FO565" s="9"/>
      <c r="FP565" s="9"/>
      <c r="FQ565" s="9"/>
      <c r="FR565" s="9"/>
      <c r="FS565" s="9"/>
      <c r="FT565" s="9"/>
      <c r="FU565" s="9"/>
      <c r="FV565" s="9"/>
      <c r="FW565" s="9"/>
      <c r="FX565" s="9"/>
      <c r="FY565" s="9"/>
      <c r="FZ565" s="9"/>
      <c r="GA565" s="9"/>
      <c r="GB565" s="9"/>
      <c r="GC565" s="9"/>
      <c r="GD565" s="9"/>
      <c r="GE565" s="9"/>
    </row>
    <row r="566" spans="22:187"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  <c r="DM566" s="9"/>
      <c r="DN566" s="9"/>
      <c r="DO566" s="9"/>
      <c r="DP566" s="9"/>
      <c r="DQ566" s="9"/>
      <c r="DR566" s="9"/>
      <c r="DS566" s="9"/>
      <c r="DT566" s="9"/>
      <c r="DU566" s="9"/>
      <c r="DV566" s="9"/>
      <c r="DW566" s="9"/>
      <c r="DX566" s="9"/>
      <c r="DY566" s="9"/>
      <c r="DZ566" s="9"/>
      <c r="EA566" s="9"/>
      <c r="EB566" s="9"/>
      <c r="EC566" s="9"/>
      <c r="ED566" s="9"/>
      <c r="EE566" s="9"/>
      <c r="EF566" s="9"/>
      <c r="EG566" s="9"/>
      <c r="EH566" s="9"/>
      <c r="EI566" s="9"/>
      <c r="EJ566" s="9"/>
      <c r="EK566" s="9"/>
      <c r="EL566" s="9"/>
      <c r="EM566" s="9"/>
      <c r="EN566" s="9"/>
      <c r="EO566" s="9"/>
      <c r="EP566" s="9"/>
      <c r="EQ566" s="9"/>
      <c r="ER566" s="9"/>
      <c r="ES566" s="9"/>
      <c r="ET566" s="9"/>
      <c r="EU566" s="9"/>
      <c r="EV566" s="9"/>
      <c r="EW566" s="9"/>
      <c r="EX566" s="9"/>
      <c r="EY566" s="9"/>
      <c r="EZ566" s="9"/>
      <c r="FA566" s="9"/>
      <c r="FB566" s="9"/>
      <c r="FC566" s="9"/>
      <c r="FD566" s="9"/>
      <c r="FE566" s="9"/>
      <c r="FF566" s="9"/>
      <c r="FG566" s="9"/>
      <c r="FH566" s="9"/>
      <c r="FI566" s="9"/>
      <c r="FJ566" s="9"/>
      <c r="FK566" s="9"/>
      <c r="FL566" s="9"/>
      <c r="FM566" s="9"/>
      <c r="FN566" s="9"/>
      <c r="FO566" s="9"/>
      <c r="FP566" s="9"/>
      <c r="FQ566" s="9"/>
      <c r="FR566" s="9"/>
      <c r="FS566" s="9"/>
      <c r="FT566" s="9"/>
      <c r="FU566" s="9"/>
      <c r="FV566" s="9"/>
      <c r="FW566" s="9"/>
      <c r="FX566" s="9"/>
      <c r="FY566" s="9"/>
      <c r="FZ566" s="9"/>
      <c r="GA566" s="9"/>
      <c r="GB566" s="9"/>
      <c r="GC566" s="9"/>
      <c r="GD566" s="9"/>
      <c r="GE566" s="9"/>
    </row>
    <row r="567" spans="22:187"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  <c r="EH567" s="9"/>
      <c r="EI567" s="9"/>
      <c r="EJ567" s="9"/>
      <c r="EK567" s="9"/>
      <c r="EL567" s="9"/>
      <c r="EM567" s="9"/>
      <c r="EN567" s="9"/>
      <c r="EO567" s="9"/>
      <c r="EP567" s="9"/>
      <c r="EQ567" s="9"/>
      <c r="ER567" s="9"/>
      <c r="ES567" s="9"/>
      <c r="ET567" s="9"/>
      <c r="EU567" s="9"/>
      <c r="EV567" s="9"/>
      <c r="EW567" s="9"/>
      <c r="EX567" s="9"/>
      <c r="EY567" s="9"/>
      <c r="EZ567" s="9"/>
      <c r="FA567" s="9"/>
      <c r="FB567" s="9"/>
      <c r="FC567" s="9"/>
      <c r="FD567" s="9"/>
      <c r="FE567" s="9"/>
      <c r="FF567" s="9"/>
      <c r="FG567" s="9"/>
      <c r="FH567" s="9"/>
      <c r="FI567" s="9"/>
      <c r="FJ567" s="9"/>
      <c r="FK567" s="9"/>
      <c r="FL567" s="9"/>
      <c r="FM567" s="9"/>
      <c r="FN567" s="9"/>
      <c r="FO567" s="9"/>
      <c r="FP567" s="9"/>
      <c r="FQ567" s="9"/>
      <c r="FR567" s="9"/>
      <c r="FS567" s="9"/>
      <c r="FT567" s="9"/>
      <c r="FU567" s="9"/>
      <c r="FV567" s="9"/>
      <c r="FW567" s="9"/>
      <c r="FX567" s="9"/>
      <c r="FY567" s="9"/>
      <c r="FZ567" s="9"/>
      <c r="GA567" s="9"/>
      <c r="GB567" s="9"/>
      <c r="GC567" s="9"/>
      <c r="GD567" s="9"/>
      <c r="GE567" s="9"/>
    </row>
    <row r="568" spans="22:187"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  <c r="EG568" s="9"/>
      <c r="EH568" s="9"/>
      <c r="EI568" s="9"/>
      <c r="EJ568" s="9"/>
      <c r="EK568" s="9"/>
      <c r="EL568" s="9"/>
      <c r="EM568" s="9"/>
      <c r="EN568" s="9"/>
      <c r="EO568" s="9"/>
      <c r="EP568" s="9"/>
      <c r="EQ568" s="9"/>
      <c r="ER568" s="9"/>
      <c r="ES568" s="9"/>
      <c r="ET568" s="9"/>
      <c r="EU568" s="9"/>
      <c r="EV568" s="9"/>
      <c r="EW568" s="9"/>
      <c r="EX568" s="9"/>
      <c r="EY568" s="9"/>
      <c r="EZ568" s="9"/>
      <c r="FA568" s="9"/>
      <c r="FB568" s="9"/>
      <c r="FC568" s="9"/>
      <c r="FD568" s="9"/>
      <c r="FE568" s="9"/>
      <c r="FF568" s="9"/>
      <c r="FG568" s="9"/>
      <c r="FH568" s="9"/>
      <c r="FI568" s="9"/>
      <c r="FJ568" s="9"/>
      <c r="FK568" s="9"/>
      <c r="FL568" s="9"/>
      <c r="FM568" s="9"/>
      <c r="FN568" s="9"/>
      <c r="FO568" s="9"/>
      <c r="FP568" s="9"/>
      <c r="FQ568" s="9"/>
      <c r="FR568" s="9"/>
      <c r="FS568" s="9"/>
      <c r="FT568" s="9"/>
      <c r="FU568" s="9"/>
      <c r="FV568" s="9"/>
      <c r="FW568" s="9"/>
      <c r="FX568" s="9"/>
      <c r="FY568" s="9"/>
      <c r="FZ568" s="9"/>
      <c r="GA568" s="9"/>
      <c r="GB568" s="9"/>
      <c r="GC568" s="9"/>
      <c r="GD568" s="9"/>
      <c r="GE568" s="9"/>
    </row>
    <row r="569" spans="22:187"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  <c r="EH569" s="9"/>
      <c r="EI569" s="9"/>
      <c r="EJ569" s="9"/>
      <c r="EK569" s="9"/>
      <c r="EL569" s="9"/>
      <c r="EM569" s="9"/>
      <c r="EN569" s="9"/>
      <c r="EO569" s="9"/>
      <c r="EP569" s="9"/>
      <c r="EQ569" s="9"/>
      <c r="ER569" s="9"/>
      <c r="ES569" s="9"/>
      <c r="ET569" s="9"/>
      <c r="EU569" s="9"/>
      <c r="EV569" s="9"/>
      <c r="EW569" s="9"/>
      <c r="EX569" s="9"/>
      <c r="EY569" s="9"/>
      <c r="EZ569" s="9"/>
      <c r="FA569" s="9"/>
      <c r="FB569" s="9"/>
      <c r="FC569" s="9"/>
      <c r="FD569" s="9"/>
      <c r="FE569" s="9"/>
      <c r="FF569" s="9"/>
      <c r="FG569" s="9"/>
      <c r="FH569" s="9"/>
      <c r="FI569" s="9"/>
      <c r="FJ569" s="9"/>
      <c r="FK569" s="9"/>
      <c r="FL569" s="9"/>
      <c r="FM569" s="9"/>
      <c r="FN569" s="9"/>
      <c r="FO569" s="9"/>
      <c r="FP569" s="9"/>
      <c r="FQ569" s="9"/>
      <c r="FR569" s="9"/>
      <c r="FS569" s="9"/>
      <c r="FT569" s="9"/>
      <c r="FU569" s="9"/>
      <c r="FV569" s="9"/>
      <c r="FW569" s="9"/>
      <c r="FX569" s="9"/>
      <c r="FY569" s="9"/>
      <c r="FZ569" s="9"/>
      <c r="GA569" s="9"/>
      <c r="GB569" s="9"/>
      <c r="GC569" s="9"/>
      <c r="GD569" s="9"/>
      <c r="GE569" s="9"/>
    </row>
    <row r="570" spans="22:187"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  <c r="EG570" s="9"/>
      <c r="EH570" s="9"/>
      <c r="EI570" s="9"/>
      <c r="EJ570" s="9"/>
      <c r="EK570" s="9"/>
      <c r="EL570" s="9"/>
      <c r="EM570" s="9"/>
      <c r="EN570" s="9"/>
      <c r="EO570" s="9"/>
      <c r="EP570" s="9"/>
      <c r="EQ570" s="9"/>
      <c r="ER570" s="9"/>
      <c r="ES570" s="9"/>
      <c r="ET570" s="9"/>
      <c r="EU570" s="9"/>
      <c r="EV570" s="9"/>
      <c r="EW570" s="9"/>
      <c r="EX570" s="9"/>
      <c r="EY570" s="9"/>
      <c r="EZ570" s="9"/>
      <c r="FA570" s="9"/>
      <c r="FB570" s="9"/>
      <c r="FC570" s="9"/>
      <c r="FD570" s="9"/>
      <c r="FE570" s="9"/>
      <c r="FF570" s="9"/>
      <c r="FG570" s="9"/>
      <c r="FH570" s="9"/>
      <c r="FI570" s="9"/>
      <c r="FJ570" s="9"/>
      <c r="FK570" s="9"/>
      <c r="FL570" s="9"/>
      <c r="FM570" s="9"/>
      <c r="FN570" s="9"/>
      <c r="FO570" s="9"/>
      <c r="FP570" s="9"/>
      <c r="FQ570" s="9"/>
      <c r="FR570" s="9"/>
      <c r="FS570" s="9"/>
      <c r="FT570" s="9"/>
      <c r="FU570" s="9"/>
      <c r="FV570" s="9"/>
      <c r="FW570" s="9"/>
      <c r="FX570" s="9"/>
      <c r="FY570" s="9"/>
      <c r="FZ570" s="9"/>
      <c r="GA570" s="9"/>
      <c r="GB570" s="9"/>
      <c r="GC570" s="9"/>
      <c r="GD570" s="9"/>
      <c r="GE570" s="9"/>
    </row>
    <row r="571" spans="22:187"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  <c r="EH571" s="9"/>
      <c r="EI571" s="9"/>
      <c r="EJ571" s="9"/>
      <c r="EK571" s="9"/>
      <c r="EL571" s="9"/>
      <c r="EM571" s="9"/>
      <c r="EN571" s="9"/>
      <c r="EO571" s="9"/>
      <c r="EP571" s="9"/>
      <c r="EQ571" s="9"/>
      <c r="ER571" s="9"/>
      <c r="ES571" s="9"/>
      <c r="ET571" s="9"/>
      <c r="EU571" s="9"/>
      <c r="EV571" s="9"/>
      <c r="EW571" s="9"/>
      <c r="EX571" s="9"/>
      <c r="EY571" s="9"/>
      <c r="EZ571" s="9"/>
      <c r="FA571" s="9"/>
      <c r="FB571" s="9"/>
      <c r="FC571" s="9"/>
      <c r="FD571" s="9"/>
      <c r="FE571" s="9"/>
      <c r="FF571" s="9"/>
      <c r="FG571" s="9"/>
      <c r="FH571" s="9"/>
      <c r="FI571" s="9"/>
      <c r="FJ571" s="9"/>
      <c r="FK571" s="9"/>
      <c r="FL571" s="9"/>
      <c r="FM571" s="9"/>
      <c r="FN571" s="9"/>
      <c r="FO571" s="9"/>
      <c r="FP571" s="9"/>
      <c r="FQ571" s="9"/>
      <c r="FR571" s="9"/>
      <c r="FS571" s="9"/>
      <c r="FT571" s="9"/>
      <c r="FU571" s="9"/>
      <c r="FV571" s="9"/>
      <c r="FW571" s="9"/>
      <c r="FX571" s="9"/>
      <c r="FY571" s="9"/>
      <c r="FZ571" s="9"/>
      <c r="GA571" s="9"/>
      <c r="GB571" s="9"/>
      <c r="GC571" s="9"/>
      <c r="GD571" s="9"/>
      <c r="GE571" s="9"/>
    </row>
    <row r="572" spans="22:187"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  <c r="EH572" s="9"/>
      <c r="EI572" s="9"/>
      <c r="EJ572" s="9"/>
      <c r="EK572" s="9"/>
      <c r="EL572" s="9"/>
      <c r="EM572" s="9"/>
      <c r="EN572" s="9"/>
      <c r="EO572" s="9"/>
      <c r="EP572" s="9"/>
      <c r="EQ572" s="9"/>
      <c r="ER572" s="9"/>
      <c r="ES572" s="9"/>
      <c r="ET572" s="9"/>
      <c r="EU572" s="9"/>
      <c r="EV572" s="9"/>
      <c r="EW572" s="9"/>
      <c r="EX572" s="9"/>
      <c r="EY572" s="9"/>
      <c r="EZ572" s="9"/>
      <c r="FA572" s="9"/>
      <c r="FB572" s="9"/>
      <c r="FC572" s="9"/>
      <c r="FD572" s="9"/>
      <c r="FE572" s="9"/>
      <c r="FF572" s="9"/>
      <c r="FG572" s="9"/>
      <c r="FH572" s="9"/>
      <c r="FI572" s="9"/>
      <c r="FJ572" s="9"/>
      <c r="FK572" s="9"/>
      <c r="FL572" s="9"/>
      <c r="FM572" s="9"/>
      <c r="FN572" s="9"/>
      <c r="FO572" s="9"/>
      <c r="FP572" s="9"/>
      <c r="FQ572" s="9"/>
      <c r="FR572" s="9"/>
      <c r="FS572" s="9"/>
      <c r="FT572" s="9"/>
      <c r="FU572" s="9"/>
      <c r="FV572" s="9"/>
      <c r="FW572" s="9"/>
      <c r="FX572" s="9"/>
      <c r="FY572" s="9"/>
      <c r="FZ572" s="9"/>
      <c r="GA572" s="9"/>
      <c r="GB572" s="9"/>
      <c r="GC572" s="9"/>
      <c r="GD572" s="9"/>
      <c r="GE572" s="9"/>
    </row>
    <row r="573" spans="22:187"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  <c r="EH573" s="9"/>
      <c r="EI573" s="9"/>
      <c r="EJ573" s="9"/>
      <c r="EK573" s="9"/>
      <c r="EL573" s="9"/>
      <c r="EM573" s="9"/>
      <c r="EN573" s="9"/>
      <c r="EO573" s="9"/>
      <c r="EP573" s="9"/>
      <c r="EQ573" s="9"/>
      <c r="ER573" s="9"/>
      <c r="ES573" s="9"/>
      <c r="ET573" s="9"/>
      <c r="EU573" s="9"/>
      <c r="EV573" s="9"/>
      <c r="EW573" s="9"/>
      <c r="EX573" s="9"/>
      <c r="EY573" s="9"/>
      <c r="EZ573" s="9"/>
      <c r="FA573" s="9"/>
      <c r="FB573" s="9"/>
      <c r="FC573" s="9"/>
      <c r="FD573" s="9"/>
      <c r="FE573" s="9"/>
      <c r="FF573" s="9"/>
      <c r="FG573" s="9"/>
      <c r="FH573" s="9"/>
      <c r="FI573" s="9"/>
      <c r="FJ573" s="9"/>
      <c r="FK573" s="9"/>
      <c r="FL573" s="9"/>
      <c r="FM573" s="9"/>
      <c r="FN573" s="9"/>
      <c r="FO573" s="9"/>
      <c r="FP573" s="9"/>
      <c r="FQ573" s="9"/>
      <c r="FR573" s="9"/>
      <c r="FS573" s="9"/>
      <c r="FT573" s="9"/>
      <c r="FU573" s="9"/>
      <c r="FV573" s="9"/>
      <c r="FW573" s="9"/>
      <c r="FX573" s="9"/>
      <c r="FY573" s="9"/>
      <c r="FZ573" s="9"/>
      <c r="GA573" s="9"/>
      <c r="GB573" s="9"/>
      <c r="GC573" s="9"/>
      <c r="GD573" s="9"/>
      <c r="GE573" s="9"/>
    </row>
    <row r="574" spans="22:187"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  <c r="DM574" s="9"/>
      <c r="DN574" s="9"/>
      <c r="DO574" s="9"/>
      <c r="DP574" s="9"/>
      <c r="DQ574" s="9"/>
      <c r="DR574" s="9"/>
      <c r="DS574" s="9"/>
      <c r="DT574" s="9"/>
      <c r="DU574" s="9"/>
      <c r="DV574" s="9"/>
      <c r="DW574" s="9"/>
      <c r="DX574" s="9"/>
      <c r="DY574" s="9"/>
      <c r="DZ574" s="9"/>
      <c r="EA574" s="9"/>
      <c r="EB574" s="9"/>
      <c r="EC574" s="9"/>
      <c r="ED574" s="9"/>
      <c r="EE574" s="9"/>
      <c r="EF574" s="9"/>
      <c r="EG574" s="9"/>
      <c r="EH574" s="9"/>
      <c r="EI574" s="9"/>
      <c r="EJ574" s="9"/>
      <c r="EK574" s="9"/>
      <c r="EL574" s="9"/>
      <c r="EM574" s="9"/>
      <c r="EN574" s="9"/>
      <c r="EO574" s="9"/>
      <c r="EP574" s="9"/>
      <c r="EQ574" s="9"/>
      <c r="ER574" s="9"/>
      <c r="ES574" s="9"/>
      <c r="ET574" s="9"/>
      <c r="EU574" s="9"/>
      <c r="EV574" s="9"/>
      <c r="EW574" s="9"/>
      <c r="EX574" s="9"/>
      <c r="EY574" s="9"/>
      <c r="EZ574" s="9"/>
      <c r="FA574" s="9"/>
      <c r="FB574" s="9"/>
      <c r="FC574" s="9"/>
      <c r="FD574" s="9"/>
      <c r="FE574" s="9"/>
      <c r="FF574" s="9"/>
      <c r="FG574" s="9"/>
      <c r="FH574" s="9"/>
      <c r="FI574" s="9"/>
      <c r="FJ574" s="9"/>
      <c r="FK574" s="9"/>
      <c r="FL574" s="9"/>
      <c r="FM574" s="9"/>
      <c r="FN574" s="9"/>
      <c r="FO574" s="9"/>
      <c r="FP574" s="9"/>
      <c r="FQ574" s="9"/>
      <c r="FR574" s="9"/>
      <c r="FS574" s="9"/>
      <c r="FT574" s="9"/>
      <c r="FU574" s="9"/>
      <c r="FV574" s="9"/>
      <c r="FW574" s="9"/>
      <c r="FX574" s="9"/>
      <c r="FY574" s="9"/>
      <c r="FZ574" s="9"/>
      <c r="GA574" s="9"/>
      <c r="GB574" s="9"/>
      <c r="GC574" s="9"/>
      <c r="GD574" s="9"/>
      <c r="GE574" s="9"/>
    </row>
    <row r="575" spans="22:187"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/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/>
      <c r="EG575" s="9"/>
      <c r="EH575" s="9"/>
      <c r="EI575" s="9"/>
      <c r="EJ575" s="9"/>
      <c r="EK575" s="9"/>
      <c r="EL575" s="9"/>
      <c r="EM575" s="9"/>
      <c r="EN575" s="9"/>
      <c r="EO575" s="9"/>
      <c r="EP575" s="9"/>
      <c r="EQ575" s="9"/>
      <c r="ER575" s="9"/>
      <c r="ES575" s="9"/>
      <c r="ET575" s="9"/>
      <c r="EU575" s="9"/>
      <c r="EV575" s="9"/>
      <c r="EW575" s="9"/>
      <c r="EX575" s="9"/>
      <c r="EY575" s="9"/>
      <c r="EZ575" s="9"/>
      <c r="FA575" s="9"/>
      <c r="FB575" s="9"/>
      <c r="FC575" s="9"/>
      <c r="FD575" s="9"/>
      <c r="FE575" s="9"/>
      <c r="FF575" s="9"/>
      <c r="FG575" s="9"/>
      <c r="FH575" s="9"/>
      <c r="FI575" s="9"/>
      <c r="FJ575" s="9"/>
      <c r="FK575" s="9"/>
      <c r="FL575" s="9"/>
      <c r="FM575" s="9"/>
      <c r="FN575" s="9"/>
      <c r="FO575" s="9"/>
      <c r="FP575" s="9"/>
      <c r="FQ575" s="9"/>
      <c r="FR575" s="9"/>
      <c r="FS575" s="9"/>
      <c r="FT575" s="9"/>
      <c r="FU575" s="9"/>
      <c r="FV575" s="9"/>
      <c r="FW575" s="9"/>
      <c r="FX575" s="9"/>
      <c r="FY575" s="9"/>
      <c r="FZ575" s="9"/>
      <c r="GA575" s="9"/>
      <c r="GB575" s="9"/>
      <c r="GC575" s="9"/>
      <c r="GD575" s="9"/>
      <c r="GE575" s="9"/>
    </row>
    <row r="576" spans="22:187"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  <c r="EG576" s="9"/>
      <c r="EH576" s="9"/>
      <c r="EI576" s="9"/>
      <c r="EJ576" s="9"/>
      <c r="EK576" s="9"/>
      <c r="EL576" s="9"/>
      <c r="EM576" s="9"/>
      <c r="EN576" s="9"/>
      <c r="EO576" s="9"/>
      <c r="EP576" s="9"/>
      <c r="EQ576" s="9"/>
      <c r="ER576" s="9"/>
      <c r="ES576" s="9"/>
      <c r="ET576" s="9"/>
      <c r="EU576" s="9"/>
      <c r="EV576" s="9"/>
      <c r="EW576" s="9"/>
      <c r="EX576" s="9"/>
      <c r="EY576" s="9"/>
      <c r="EZ576" s="9"/>
      <c r="FA576" s="9"/>
      <c r="FB576" s="9"/>
      <c r="FC576" s="9"/>
      <c r="FD576" s="9"/>
      <c r="FE576" s="9"/>
      <c r="FF576" s="9"/>
      <c r="FG576" s="9"/>
      <c r="FH576" s="9"/>
      <c r="FI576" s="9"/>
      <c r="FJ576" s="9"/>
      <c r="FK576" s="9"/>
      <c r="FL576" s="9"/>
      <c r="FM576" s="9"/>
      <c r="FN576" s="9"/>
      <c r="FO576" s="9"/>
      <c r="FP576" s="9"/>
      <c r="FQ576" s="9"/>
      <c r="FR576" s="9"/>
      <c r="FS576" s="9"/>
      <c r="FT576" s="9"/>
      <c r="FU576" s="9"/>
      <c r="FV576" s="9"/>
      <c r="FW576" s="9"/>
      <c r="FX576" s="9"/>
      <c r="FY576" s="9"/>
      <c r="FZ576" s="9"/>
      <c r="GA576" s="9"/>
      <c r="GB576" s="9"/>
      <c r="GC576" s="9"/>
      <c r="GD576" s="9"/>
      <c r="GE576" s="9"/>
    </row>
    <row r="577" spans="22:187"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/>
      <c r="EG577" s="9"/>
      <c r="EH577" s="9"/>
      <c r="EI577" s="9"/>
      <c r="EJ577" s="9"/>
      <c r="EK577" s="9"/>
      <c r="EL577" s="9"/>
      <c r="EM577" s="9"/>
      <c r="EN577" s="9"/>
      <c r="EO577" s="9"/>
      <c r="EP577" s="9"/>
      <c r="EQ577" s="9"/>
      <c r="ER577" s="9"/>
      <c r="ES577" s="9"/>
      <c r="ET577" s="9"/>
      <c r="EU577" s="9"/>
      <c r="EV577" s="9"/>
      <c r="EW577" s="9"/>
      <c r="EX577" s="9"/>
      <c r="EY577" s="9"/>
      <c r="EZ577" s="9"/>
      <c r="FA577" s="9"/>
      <c r="FB577" s="9"/>
      <c r="FC577" s="9"/>
      <c r="FD577" s="9"/>
      <c r="FE577" s="9"/>
      <c r="FF577" s="9"/>
      <c r="FG577" s="9"/>
      <c r="FH577" s="9"/>
      <c r="FI577" s="9"/>
      <c r="FJ577" s="9"/>
      <c r="FK577" s="9"/>
      <c r="FL577" s="9"/>
      <c r="FM577" s="9"/>
      <c r="FN577" s="9"/>
      <c r="FO577" s="9"/>
      <c r="FP577" s="9"/>
      <c r="FQ577" s="9"/>
      <c r="FR577" s="9"/>
      <c r="FS577" s="9"/>
      <c r="FT577" s="9"/>
      <c r="FU577" s="9"/>
      <c r="FV577" s="9"/>
      <c r="FW577" s="9"/>
      <c r="FX577" s="9"/>
      <c r="FY577" s="9"/>
      <c r="FZ577" s="9"/>
      <c r="GA577" s="9"/>
      <c r="GB577" s="9"/>
      <c r="GC577" s="9"/>
      <c r="GD577" s="9"/>
      <c r="GE577" s="9"/>
    </row>
    <row r="578" spans="22:187"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  <c r="DM578" s="9"/>
      <c r="DN578" s="9"/>
      <c r="DO578" s="9"/>
      <c r="DP578" s="9"/>
      <c r="DQ578" s="9"/>
      <c r="DR578" s="9"/>
      <c r="DS578" s="9"/>
      <c r="DT578" s="9"/>
      <c r="DU578" s="9"/>
      <c r="DV578" s="9"/>
      <c r="DW578" s="9"/>
      <c r="DX578" s="9"/>
      <c r="DY578" s="9"/>
      <c r="DZ578" s="9"/>
      <c r="EA578" s="9"/>
      <c r="EB578" s="9"/>
      <c r="EC578" s="9"/>
      <c r="ED578" s="9"/>
      <c r="EE578" s="9"/>
      <c r="EF578" s="9"/>
      <c r="EG578" s="9"/>
      <c r="EH578" s="9"/>
      <c r="EI578" s="9"/>
      <c r="EJ578" s="9"/>
      <c r="EK578" s="9"/>
      <c r="EL578" s="9"/>
      <c r="EM578" s="9"/>
      <c r="EN578" s="9"/>
      <c r="EO578" s="9"/>
      <c r="EP578" s="9"/>
      <c r="EQ578" s="9"/>
      <c r="ER578" s="9"/>
      <c r="ES578" s="9"/>
      <c r="ET578" s="9"/>
      <c r="EU578" s="9"/>
      <c r="EV578" s="9"/>
      <c r="EW578" s="9"/>
      <c r="EX578" s="9"/>
      <c r="EY578" s="9"/>
      <c r="EZ578" s="9"/>
      <c r="FA578" s="9"/>
      <c r="FB578" s="9"/>
      <c r="FC578" s="9"/>
      <c r="FD578" s="9"/>
      <c r="FE578" s="9"/>
      <c r="FF578" s="9"/>
      <c r="FG578" s="9"/>
      <c r="FH578" s="9"/>
      <c r="FI578" s="9"/>
      <c r="FJ578" s="9"/>
      <c r="FK578" s="9"/>
      <c r="FL578" s="9"/>
      <c r="FM578" s="9"/>
      <c r="FN578" s="9"/>
      <c r="FO578" s="9"/>
      <c r="FP578" s="9"/>
      <c r="FQ578" s="9"/>
      <c r="FR578" s="9"/>
      <c r="FS578" s="9"/>
      <c r="FT578" s="9"/>
      <c r="FU578" s="9"/>
      <c r="FV578" s="9"/>
      <c r="FW578" s="9"/>
      <c r="FX578" s="9"/>
      <c r="FY578" s="9"/>
      <c r="FZ578" s="9"/>
      <c r="GA578" s="9"/>
      <c r="GB578" s="9"/>
      <c r="GC578" s="9"/>
      <c r="GD578" s="9"/>
      <c r="GE578" s="9"/>
    </row>
    <row r="579" spans="22:187"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  <c r="DM579" s="9"/>
      <c r="DN579" s="9"/>
      <c r="DO579" s="9"/>
      <c r="DP579" s="9"/>
      <c r="DQ579" s="9"/>
      <c r="DR579" s="9"/>
      <c r="DS579" s="9"/>
      <c r="DT579" s="9"/>
      <c r="DU579" s="9"/>
      <c r="DV579" s="9"/>
      <c r="DW579" s="9"/>
      <c r="DX579" s="9"/>
      <c r="DY579" s="9"/>
      <c r="DZ579" s="9"/>
      <c r="EA579" s="9"/>
      <c r="EB579" s="9"/>
      <c r="EC579" s="9"/>
      <c r="ED579" s="9"/>
      <c r="EE579" s="9"/>
      <c r="EF579" s="9"/>
      <c r="EG579" s="9"/>
      <c r="EH579" s="9"/>
      <c r="EI579" s="9"/>
      <c r="EJ579" s="9"/>
      <c r="EK579" s="9"/>
      <c r="EL579" s="9"/>
      <c r="EM579" s="9"/>
      <c r="EN579" s="9"/>
      <c r="EO579" s="9"/>
      <c r="EP579" s="9"/>
      <c r="EQ579" s="9"/>
      <c r="ER579" s="9"/>
      <c r="ES579" s="9"/>
      <c r="ET579" s="9"/>
      <c r="EU579" s="9"/>
      <c r="EV579" s="9"/>
      <c r="EW579" s="9"/>
      <c r="EX579" s="9"/>
      <c r="EY579" s="9"/>
      <c r="EZ579" s="9"/>
      <c r="FA579" s="9"/>
      <c r="FB579" s="9"/>
      <c r="FC579" s="9"/>
      <c r="FD579" s="9"/>
      <c r="FE579" s="9"/>
      <c r="FF579" s="9"/>
      <c r="FG579" s="9"/>
      <c r="FH579" s="9"/>
      <c r="FI579" s="9"/>
      <c r="FJ579" s="9"/>
      <c r="FK579" s="9"/>
      <c r="FL579" s="9"/>
      <c r="FM579" s="9"/>
      <c r="FN579" s="9"/>
      <c r="FO579" s="9"/>
      <c r="FP579" s="9"/>
      <c r="FQ579" s="9"/>
      <c r="FR579" s="9"/>
      <c r="FS579" s="9"/>
      <c r="FT579" s="9"/>
      <c r="FU579" s="9"/>
      <c r="FV579" s="9"/>
      <c r="FW579" s="9"/>
      <c r="FX579" s="9"/>
      <c r="FY579" s="9"/>
      <c r="FZ579" s="9"/>
      <c r="GA579" s="9"/>
      <c r="GB579" s="9"/>
      <c r="GC579" s="9"/>
      <c r="GD579" s="9"/>
      <c r="GE579" s="9"/>
    </row>
    <row r="580" spans="22:187"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  <c r="EH580" s="9"/>
      <c r="EI580" s="9"/>
      <c r="EJ580" s="9"/>
      <c r="EK580" s="9"/>
      <c r="EL580" s="9"/>
      <c r="EM580" s="9"/>
      <c r="EN580" s="9"/>
      <c r="EO580" s="9"/>
      <c r="EP580" s="9"/>
      <c r="EQ580" s="9"/>
      <c r="ER580" s="9"/>
      <c r="ES580" s="9"/>
      <c r="ET580" s="9"/>
      <c r="EU580" s="9"/>
      <c r="EV580" s="9"/>
      <c r="EW580" s="9"/>
      <c r="EX580" s="9"/>
      <c r="EY580" s="9"/>
      <c r="EZ580" s="9"/>
      <c r="FA580" s="9"/>
      <c r="FB580" s="9"/>
      <c r="FC580" s="9"/>
      <c r="FD580" s="9"/>
      <c r="FE580" s="9"/>
      <c r="FF580" s="9"/>
      <c r="FG580" s="9"/>
      <c r="FH580" s="9"/>
      <c r="FI580" s="9"/>
      <c r="FJ580" s="9"/>
      <c r="FK580" s="9"/>
      <c r="FL580" s="9"/>
      <c r="FM580" s="9"/>
      <c r="FN580" s="9"/>
      <c r="FO580" s="9"/>
      <c r="FP580" s="9"/>
      <c r="FQ580" s="9"/>
      <c r="FR580" s="9"/>
      <c r="FS580" s="9"/>
      <c r="FT580" s="9"/>
      <c r="FU580" s="9"/>
      <c r="FV580" s="9"/>
      <c r="FW580" s="9"/>
      <c r="FX580" s="9"/>
      <c r="FY580" s="9"/>
      <c r="FZ580" s="9"/>
      <c r="GA580" s="9"/>
      <c r="GB580" s="9"/>
      <c r="GC580" s="9"/>
      <c r="GD580" s="9"/>
      <c r="GE580" s="9"/>
    </row>
    <row r="581" spans="22:187"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  <c r="DM581" s="9"/>
      <c r="DN581" s="9"/>
      <c r="DO581" s="9"/>
      <c r="DP581" s="9"/>
      <c r="DQ581" s="9"/>
      <c r="DR581" s="9"/>
      <c r="DS581" s="9"/>
      <c r="DT581" s="9"/>
      <c r="DU581" s="9"/>
      <c r="DV581" s="9"/>
      <c r="DW581" s="9"/>
      <c r="DX581" s="9"/>
      <c r="DY581" s="9"/>
      <c r="DZ581" s="9"/>
      <c r="EA581" s="9"/>
      <c r="EB581" s="9"/>
      <c r="EC581" s="9"/>
      <c r="ED581" s="9"/>
      <c r="EE581" s="9"/>
      <c r="EF581" s="9"/>
      <c r="EG581" s="9"/>
      <c r="EH581" s="9"/>
      <c r="EI581" s="9"/>
      <c r="EJ581" s="9"/>
      <c r="EK581" s="9"/>
      <c r="EL581" s="9"/>
      <c r="EM581" s="9"/>
      <c r="EN581" s="9"/>
      <c r="EO581" s="9"/>
      <c r="EP581" s="9"/>
      <c r="EQ581" s="9"/>
      <c r="ER581" s="9"/>
      <c r="ES581" s="9"/>
      <c r="ET581" s="9"/>
      <c r="EU581" s="9"/>
      <c r="EV581" s="9"/>
      <c r="EW581" s="9"/>
      <c r="EX581" s="9"/>
      <c r="EY581" s="9"/>
      <c r="EZ581" s="9"/>
      <c r="FA581" s="9"/>
      <c r="FB581" s="9"/>
      <c r="FC581" s="9"/>
      <c r="FD581" s="9"/>
      <c r="FE581" s="9"/>
      <c r="FF581" s="9"/>
      <c r="FG581" s="9"/>
      <c r="FH581" s="9"/>
      <c r="FI581" s="9"/>
      <c r="FJ581" s="9"/>
      <c r="FK581" s="9"/>
      <c r="FL581" s="9"/>
      <c r="FM581" s="9"/>
      <c r="FN581" s="9"/>
      <c r="FO581" s="9"/>
      <c r="FP581" s="9"/>
      <c r="FQ581" s="9"/>
      <c r="FR581" s="9"/>
      <c r="FS581" s="9"/>
      <c r="FT581" s="9"/>
      <c r="FU581" s="9"/>
      <c r="FV581" s="9"/>
      <c r="FW581" s="9"/>
      <c r="FX581" s="9"/>
      <c r="FY581" s="9"/>
      <c r="FZ581" s="9"/>
      <c r="GA581" s="9"/>
      <c r="GB581" s="9"/>
      <c r="GC581" s="9"/>
      <c r="GD581" s="9"/>
      <c r="GE581" s="9"/>
    </row>
    <row r="582" spans="22:187"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/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/>
      <c r="EG582" s="9"/>
      <c r="EH582" s="9"/>
      <c r="EI582" s="9"/>
      <c r="EJ582" s="9"/>
      <c r="EK582" s="9"/>
      <c r="EL582" s="9"/>
      <c r="EM582" s="9"/>
      <c r="EN582" s="9"/>
      <c r="EO582" s="9"/>
      <c r="EP582" s="9"/>
      <c r="EQ582" s="9"/>
      <c r="ER582" s="9"/>
      <c r="ES582" s="9"/>
      <c r="ET582" s="9"/>
      <c r="EU582" s="9"/>
      <c r="EV582" s="9"/>
      <c r="EW582" s="9"/>
      <c r="EX582" s="9"/>
      <c r="EY582" s="9"/>
      <c r="EZ582" s="9"/>
      <c r="FA582" s="9"/>
      <c r="FB582" s="9"/>
      <c r="FC582" s="9"/>
      <c r="FD582" s="9"/>
      <c r="FE582" s="9"/>
      <c r="FF582" s="9"/>
      <c r="FG582" s="9"/>
      <c r="FH582" s="9"/>
      <c r="FI582" s="9"/>
      <c r="FJ582" s="9"/>
      <c r="FK582" s="9"/>
      <c r="FL582" s="9"/>
      <c r="FM582" s="9"/>
      <c r="FN582" s="9"/>
      <c r="FO582" s="9"/>
      <c r="FP582" s="9"/>
      <c r="FQ582" s="9"/>
      <c r="FR582" s="9"/>
      <c r="FS582" s="9"/>
      <c r="FT582" s="9"/>
      <c r="FU582" s="9"/>
      <c r="FV582" s="9"/>
      <c r="FW582" s="9"/>
      <c r="FX582" s="9"/>
      <c r="FY582" s="9"/>
      <c r="FZ582" s="9"/>
      <c r="GA582" s="9"/>
      <c r="GB582" s="9"/>
      <c r="GC582" s="9"/>
      <c r="GD582" s="9"/>
      <c r="GE582" s="9"/>
    </row>
    <row r="583" spans="22:187"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  <c r="EH583" s="9"/>
      <c r="EI583" s="9"/>
      <c r="EJ583" s="9"/>
      <c r="EK583" s="9"/>
      <c r="EL583" s="9"/>
      <c r="EM583" s="9"/>
      <c r="EN583" s="9"/>
      <c r="EO583" s="9"/>
      <c r="EP583" s="9"/>
      <c r="EQ583" s="9"/>
      <c r="ER583" s="9"/>
      <c r="ES583" s="9"/>
      <c r="ET583" s="9"/>
      <c r="EU583" s="9"/>
      <c r="EV583" s="9"/>
      <c r="EW583" s="9"/>
      <c r="EX583" s="9"/>
      <c r="EY583" s="9"/>
      <c r="EZ583" s="9"/>
      <c r="FA583" s="9"/>
      <c r="FB583" s="9"/>
      <c r="FC583" s="9"/>
      <c r="FD583" s="9"/>
      <c r="FE583" s="9"/>
      <c r="FF583" s="9"/>
      <c r="FG583" s="9"/>
      <c r="FH583" s="9"/>
      <c r="FI583" s="9"/>
      <c r="FJ583" s="9"/>
      <c r="FK583" s="9"/>
      <c r="FL583" s="9"/>
      <c r="FM583" s="9"/>
      <c r="FN583" s="9"/>
      <c r="FO583" s="9"/>
      <c r="FP583" s="9"/>
      <c r="FQ583" s="9"/>
      <c r="FR583" s="9"/>
      <c r="FS583" s="9"/>
      <c r="FT583" s="9"/>
      <c r="FU583" s="9"/>
      <c r="FV583" s="9"/>
      <c r="FW583" s="9"/>
      <c r="FX583" s="9"/>
      <c r="FY583" s="9"/>
      <c r="FZ583" s="9"/>
      <c r="GA583" s="9"/>
      <c r="GB583" s="9"/>
      <c r="GC583" s="9"/>
      <c r="GD583" s="9"/>
      <c r="GE583" s="9"/>
    </row>
    <row r="584" spans="22:187"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  <c r="DM584" s="9"/>
      <c r="DN584" s="9"/>
      <c r="DO584" s="9"/>
      <c r="DP584" s="9"/>
      <c r="DQ584" s="9"/>
      <c r="DR584" s="9"/>
      <c r="DS584" s="9"/>
      <c r="DT584" s="9"/>
      <c r="DU584" s="9"/>
      <c r="DV584" s="9"/>
      <c r="DW584" s="9"/>
      <c r="DX584" s="9"/>
      <c r="DY584" s="9"/>
      <c r="DZ584" s="9"/>
      <c r="EA584" s="9"/>
      <c r="EB584" s="9"/>
      <c r="EC584" s="9"/>
      <c r="ED584" s="9"/>
      <c r="EE584" s="9"/>
      <c r="EF584" s="9"/>
      <c r="EG584" s="9"/>
      <c r="EH584" s="9"/>
      <c r="EI584" s="9"/>
      <c r="EJ584" s="9"/>
      <c r="EK584" s="9"/>
      <c r="EL584" s="9"/>
      <c r="EM584" s="9"/>
      <c r="EN584" s="9"/>
      <c r="EO584" s="9"/>
      <c r="EP584" s="9"/>
      <c r="EQ584" s="9"/>
      <c r="ER584" s="9"/>
      <c r="ES584" s="9"/>
      <c r="ET584" s="9"/>
      <c r="EU584" s="9"/>
      <c r="EV584" s="9"/>
      <c r="EW584" s="9"/>
      <c r="EX584" s="9"/>
      <c r="EY584" s="9"/>
      <c r="EZ584" s="9"/>
      <c r="FA584" s="9"/>
      <c r="FB584" s="9"/>
      <c r="FC584" s="9"/>
      <c r="FD584" s="9"/>
      <c r="FE584" s="9"/>
      <c r="FF584" s="9"/>
      <c r="FG584" s="9"/>
      <c r="FH584" s="9"/>
      <c r="FI584" s="9"/>
      <c r="FJ584" s="9"/>
      <c r="FK584" s="9"/>
      <c r="FL584" s="9"/>
      <c r="FM584" s="9"/>
      <c r="FN584" s="9"/>
      <c r="FO584" s="9"/>
      <c r="FP584" s="9"/>
      <c r="FQ584" s="9"/>
      <c r="FR584" s="9"/>
      <c r="FS584" s="9"/>
      <c r="FT584" s="9"/>
      <c r="FU584" s="9"/>
      <c r="FV584" s="9"/>
      <c r="FW584" s="9"/>
      <c r="FX584" s="9"/>
      <c r="FY584" s="9"/>
      <c r="FZ584" s="9"/>
      <c r="GA584" s="9"/>
      <c r="GB584" s="9"/>
      <c r="GC584" s="9"/>
      <c r="GD584" s="9"/>
      <c r="GE584" s="9"/>
    </row>
    <row r="585" spans="22:187"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  <c r="DM585" s="9"/>
      <c r="DN585" s="9"/>
      <c r="DO585" s="9"/>
      <c r="DP585" s="9"/>
      <c r="DQ585" s="9"/>
      <c r="DR585" s="9"/>
      <c r="DS585" s="9"/>
      <c r="DT585" s="9"/>
      <c r="DU585" s="9"/>
      <c r="DV585" s="9"/>
      <c r="DW585" s="9"/>
      <c r="DX585" s="9"/>
      <c r="DY585" s="9"/>
      <c r="DZ585" s="9"/>
      <c r="EA585" s="9"/>
      <c r="EB585" s="9"/>
      <c r="EC585" s="9"/>
      <c r="ED585" s="9"/>
      <c r="EE585" s="9"/>
      <c r="EF585" s="9"/>
      <c r="EG585" s="9"/>
      <c r="EH585" s="9"/>
      <c r="EI585" s="9"/>
      <c r="EJ585" s="9"/>
      <c r="EK585" s="9"/>
      <c r="EL585" s="9"/>
      <c r="EM585" s="9"/>
      <c r="EN585" s="9"/>
      <c r="EO585" s="9"/>
      <c r="EP585" s="9"/>
      <c r="EQ585" s="9"/>
      <c r="ER585" s="9"/>
      <c r="ES585" s="9"/>
      <c r="ET585" s="9"/>
      <c r="EU585" s="9"/>
      <c r="EV585" s="9"/>
      <c r="EW585" s="9"/>
      <c r="EX585" s="9"/>
      <c r="EY585" s="9"/>
      <c r="EZ585" s="9"/>
      <c r="FA585" s="9"/>
      <c r="FB585" s="9"/>
      <c r="FC585" s="9"/>
      <c r="FD585" s="9"/>
      <c r="FE585" s="9"/>
      <c r="FF585" s="9"/>
      <c r="FG585" s="9"/>
      <c r="FH585" s="9"/>
      <c r="FI585" s="9"/>
      <c r="FJ585" s="9"/>
      <c r="FK585" s="9"/>
      <c r="FL585" s="9"/>
      <c r="FM585" s="9"/>
      <c r="FN585" s="9"/>
      <c r="FO585" s="9"/>
      <c r="FP585" s="9"/>
      <c r="FQ585" s="9"/>
      <c r="FR585" s="9"/>
      <c r="FS585" s="9"/>
      <c r="FT585" s="9"/>
      <c r="FU585" s="9"/>
      <c r="FV585" s="9"/>
      <c r="FW585" s="9"/>
      <c r="FX585" s="9"/>
      <c r="FY585" s="9"/>
      <c r="FZ585" s="9"/>
      <c r="GA585" s="9"/>
      <c r="GB585" s="9"/>
      <c r="GC585" s="9"/>
      <c r="GD585" s="9"/>
      <c r="GE585" s="9"/>
    </row>
    <row r="586" spans="22:187"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  <c r="DM586" s="9"/>
      <c r="DN586" s="9"/>
      <c r="DO586" s="9"/>
      <c r="DP586" s="9"/>
      <c r="DQ586" s="9"/>
      <c r="DR586" s="9"/>
      <c r="DS586" s="9"/>
      <c r="DT586" s="9"/>
      <c r="DU586" s="9"/>
      <c r="DV586" s="9"/>
      <c r="DW586" s="9"/>
      <c r="DX586" s="9"/>
      <c r="DY586" s="9"/>
      <c r="DZ586" s="9"/>
      <c r="EA586" s="9"/>
      <c r="EB586" s="9"/>
      <c r="EC586" s="9"/>
      <c r="ED586" s="9"/>
      <c r="EE586" s="9"/>
      <c r="EF586" s="9"/>
      <c r="EG586" s="9"/>
      <c r="EH586" s="9"/>
      <c r="EI586" s="9"/>
      <c r="EJ586" s="9"/>
      <c r="EK586" s="9"/>
      <c r="EL586" s="9"/>
      <c r="EM586" s="9"/>
      <c r="EN586" s="9"/>
      <c r="EO586" s="9"/>
      <c r="EP586" s="9"/>
      <c r="EQ586" s="9"/>
      <c r="ER586" s="9"/>
      <c r="ES586" s="9"/>
      <c r="ET586" s="9"/>
      <c r="EU586" s="9"/>
      <c r="EV586" s="9"/>
      <c r="EW586" s="9"/>
      <c r="EX586" s="9"/>
      <c r="EY586" s="9"/>
      <c r="EZ586" s="9"/>
      <c r="FA586" s="9"/>
      <c r="FB586" s="9"/>
      <c r="FC586" s="9"/>
      <c r="FD586" s="9"/>
      <c r="FE586" s="9"/>
      <c r="FF586" s="9"/>
      <c r="FG586" s="9"/>
      <c r="FH586" s="9"/>
      <c r="FI586" s="9"/>
      <c r="FJ586" s="9"/>
      <c r="FK586" s="9"/>
      <c r="FL586" s="9"/>
      <c r="FM586" s="9"/>
      <c r="FN586" s="9"/>
      <c r="FO586" s="9"/>
      <c r="FP586" s="9"/>
      <c r="FQ586" s="9"/>
      <c r="FR586" s="9"/>
      <c r="FS586" s="9"/>
      <c r="FT586" s="9"/>
      <c r="FU586" s="9"/>
      <c r="FV586" s="9"/>
      <c r="FW586" s="9"/>
      <c r="FX586" s="9"/>
      <c r="FY586" s="9"/>
      <c r="FZ586" s="9"/>
      <c r="GA586" s="9"/>
      <c r="GB586" s="9"/>
      <c r="GC586" s="9"/>
      <c r="GD586" s="9"/>
      <c r="GE586" s="9"/>
    </row>
    <row r="587" spans="22:187"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  <c r="DM587" s="9"/>
      <c r="DN587" s="9"/>
      <c r="DO587" s="9"/>
      <c r="DP587" s="9"/>
      <c r="DQ587" s="9"/>
      <c r="DR587" s="9"/>
      <c r="DS587" s="9"/>
      <c r="DT587" s="9"/>
      <c r="DU587" s="9"/>
      <c r="DV587" s="9"/>
      <c r="DW587" s="9"/>
      <c r="DX587" s="9"/>
      <c r="DY587" s="9"/>
      <c r="DZ587" s="9"/>
      <c r="EA587" s="9"/>
      <c r="EB587" s="9"/>
      <c r="EC587" s="9"/>
      <c r="ED587" s="9"/>
      <c r="EE587" s="9"/>
      <c r="EF587" s="9"/>
      <c r="EG587" s="9"/>
      <c r="EH587" s="9"/>
      <c r="EI587" s="9"/>
      <c r="EJ587" s="9"/>
      <c r="EK587" s="9"/>
      <c r="EL587" s="9"/>
      <c r="EM587" s="9"/>
      <c r="EN587" s="9"/>
      <c r="EO587" s="9"/>
      <c r="EP587" s="9"/>
      <c r="EQ587" s="9"/>
      <c r="ER587" s="9"/>
      <c r="ES587" s="9"/>
      <c r="ET587" s="9"/>
      <c r="EU587" s="9"/>
      <c r="EV587" s="9"/>
      <c r="EW587" s="9"/>
      <c r="EX587" s="9"/>
      <c r="EY587" s="9"/>
      <c r="EZ587" s="9"/>
      <c r="FA587" s="9"/>
      <c r="FB587" s="9"/>
      <c r="FC587" s="9"/>
      <c r="FD587" s="9"/>
      <c r="FE587" s="9"/>
      <c r="FF587" s="9"/>
      <c r="FG587" s="9"/>
      <c r="FH587" s="9"/>
      <c r="FI587" s="9"/>
      <c r="FJ587" s="9"/>
      <c r="FK587" s="9"/>
      <c r="FL587" s="9"/>
      <c r="FM587" s="9"/>
      <c r="FN587" s="9"/>
      <c r="FO587" s="9"/>
      <c r="FP587" s="9"/>
      <c r="FQ587" s="9"/>
      <c r="FR587" s="9"/>
      <c r="FS587" s="9"/>
      <c r="FT587" s="9"/>
      <c r="FU587" s="9"/>
      <c r="FV587" s="9"/>
      <c r="FW587" s="9"/>
      <c r="FX587" s="9"/>
      <c r="FY587" s="9"/>
      <c r="FZ587" s="9"/>
      <c r="GA587" s="9"/>
      <c r="GB587" s="9"/>
      <c r="GC587" s="9"/>
      <c r="GD587" s="9"/>
      <c r="GE587" s="9"/>
    </row>
    <row r="588" spans="22:187"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  <c r="DM588" s="9"/>
      <c r="DN588" s="9"/>
      <c r="DO588" s="9"/>
      <c r="DP588" s="9"/>
      <c r="DQ588" s="9"/>
      <c r="DR588" s="9"/>
      <c r="DS588" s="9"/>
      <c r="DT588" s="9"/>
      <c r="DU588" s="9"/>
      <c r="DV588" s="9"/>
      <c r="DW588" s="9"/>
      <c r="DX588" s="9"/>
      <c r="DY588" s="9"/>
      <c r="DZ588" s="9"/>
      <c r="EA588" s="9"/>
      <c r="EB588" s="9"/>
      <c r="EC588" s="9"/>
      <c r="ED588" s="9"/>
      <c r="EE588" s="9"/>
      <c r="EF588" s="9"/>
      <c r="EG588" s="9"/>
      <c r="EH588" s="9"/>
      <c r="EI588" s="9"/>
      <c r="EJ588" s="9"/>
      <c r="EK588" s="9"/>
      <c r="EL588" s="9"/>
      <c r="EM588" s="9"/>
      <c r="EN588" s="9"/>
      <c r="EO588" s="9"/>
      <c r="EP588" s="9"/>
      <c r="EQ588" s="9"/>
      <c r="ER588" s="9"/>
      <c r="ES588" s="9"/>
      <c r="ET588" s="9"/>
      <c r="EU588" s="9"/>
      <c r="EV588" s="9"/>
      <c r="EW588" s="9"/>
      <c r="EX588" s="9"/>
      <c r="EY588" s="9"/>
      <c r="EZ588" s="9"/>
      <c r="FA588" s="9"/>
      <c r="FB588" s="9"/>
      <c r="FC588" s="9"/>
      <c r="FD588" s="9"/>
      <c r="FE588" s="9"/>
      <c r="FF588" s="9"/>
      <c r="FG588" s="9"/>
      <c r="FH588" s="9"/>
      <c r="FI588" s="9"/>
      <c r="FJ588" s="9"/>
      <c r="FK588" s="9"/>
      <c r="FL588" s="9"/>
      <c r="FM588" s="9"/>
      <c r="FN588" s="9"/>
      <c r="FO588" s="9"/>
      <c r="FP588" s="9"/>
      <c r="FQ588" s="9"/>
      <c r="FR588" s="9"/>
      <c r="FS588" s="9"/>
      <c r="FT588" s="9"/>
      <c r="FU588" s="9"/>
      <c r="FV588" s="9"/>
      <c r="FW588" s="9"/>
      <c r="FX588" s="9"/>
      <c r="FY588" s="9"/>
      <c r="FZ588" s="9"/>
      <c r="GA588" s="9"/>
      <c r="GB588" s="9"/>
      <c r="GC588" s="9"/>
      <c r="GD588" s="9"/>
      <c r="GE588" s="9"/>
    </row>
    <row r="589" spans="22:187"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  <c r="DM589" s="9"/>
      <c r="DN589" s="9"/>
      <c r="DO589" s="9"/>
      <c r="DP589" s="9"/>
      <c r="DQ589" s="9"/>
      <c r="DR589" s="9"/>
      <c r="DS589" s="9"/>
      <c r="DT589" s="9"/>
      <c r="DU589" s="9"/>
      <c r="DV589" s="9"/>
      <c r="DW589" s="9"/>
      <c r="DX589" s="9"/>
      <c r="DY589" s="9"/>
      <c r="DZ589" s="9"/>
      <c r="EA589" s="9"/>
      <c r="EB589" s="9"/>
      <c r="EC589" s="9"/>
      <c r="ED589" s="9"/>
      <c r="EE589" s="9"/>
      <c r="EF589" s="9"/>
      <c r="EG589" s="9"/>
      <c r="EH589" s="9"/>
      <c r="EI589" s="9"/>
      <c r="EJ589" s="9"/>
      <c r="EK589" s="9"/>
      <c r="EL589" s="9"/>
      <c r="EM589" s="9"/>
      <c r="EN589" s="9"/>
      <c r="EO589" s="9"/>
      <c r="EP589" s="9"/>
      <c r="EQ589" s="9"/>
      <c r="ER589" s="9"/>
      <c r="ES589" s="9"/>
      <c r="ET589" s="9"/>
      <c r="EU589" s="9"/>
      <c r="EV589" s="9"/>
      <c r="EW589" s="9"/>
      <c r="EX589" s="9"/>
      <c r="EY589" s="9"/>
      <c r="EZ589" s="9"/>
      <c r="FA589" s="9"/>
      <c r="FB589" s="9"/>
      <c r="FC589" s="9"/>
      <c r="FD589" s="9"/>
      <c r="FE589" s="9"/>
      <c r="FF589" s="9"/>
      <c r="FG589" s="9"/>
      <c r="FH589" s="9"/>
      <c r="FI589" s="9"/>
      <c r="FJ589" s="9"/>
      <c r="FK589" s="9"/>
      <c r="FL589" s="9"/>
      <c r="FM589" s="9"/>
      <c r="FN589" s="9"/>
      <c r="FO589" s="9"/>
      <c r="FP589" s="9"/>
      <c r="FQ589" s="9"/>
      <c r="FR589" s="9"/>
      <c r="FS589" s="9"/>
      <c r="FT589" s="9"/>
      <c r="FU589" s="9"/>
      <c r="FV589" s="9"/>
      <c r="FW589" s="9"/>
      <c r="FX589" s="9"/>
      <c r="FY589" s="9"/>
      <c r="FZ589" s="9"/>
      <c r="GA589" s="9"/>
      <c r="GB589" s="9"/>
      <c r="GC589" s="9"/>
      <c r="GD589" s="9"/>
      <c r="GE589" s="9"/>
    </row>
    <row r="590" spans="22:187"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  <c r="EG590" s="9"/>
      <c r="EH590" s="9"/>
      <c r="EI590" s="9"/>
      <c r="EJ590" s="9"/>
      <c r="EK590" s="9"/>
      <c r="EL590" s="9"/>
      <c r="EM590" s="9"/>
      <c r="EN590" s="9"/>
      <c r="EO590" s="9"/>
      <c r="EP590" s="9"/>
      <c r="EQ590" s="9"/>
      <c r="ER590" s="9"/>
      <c r="ES590" s="9"/>
      <c r="ET590" s="9"/>
      <c r="EU590" s="9"/>
      <c r="EV590" s="9"/>
      <c r="EW590" s="9"/>
      <c r="EX590" s="9"/>
      <c r="EY590" s="9"/>
      <c r="EZ590" s="9"/>
      <c r="FA590" s="9"/>
      <c r="FB590" s="9"/>
      <c r="FC590" s="9"/>
      <c r="FD590" s="9"/>
      <c r="FE590" s="9"/>
      <c r="FF590" s="9"/>
      <c r="FG590" s="9"/>
      <c r="FH590" s="9"/>
      <c r="FI590" s="9"/>
      <c r="FJ590" s="9"/>
      <c r="FK590" s="9"/>
      <c r="FL590" s="9"/>
      <c r="FM590" s="9"/>
      <c r="FN590" s="9"/>
      <c r="FO590" s="9"/>
      <c r="FP590" s="9"/>
      <c r="FQ590" s="9"/>
      <c r="FR590" s="9"/>
      <c r="FS590" s="9"/>
      <c r="FT590" s="9"/>
      <c r="FU590" s="9"/>
      <c r="FV590" s="9"/>
      <c r="FW590" s="9"/>
      <c r="FX590" s="9"/>
      <c r="FY590" s="9"/>
      <c r="FZ590" s="9"/>
      <c r="GA590" s="9"/>
      <c r="GB590" s="9"/>
      <c r="GC590" s="9"/>
      <c r="GD590" s="9"/>
      <c r="GE590" s="9"/>
    </row>
    <row r="591" spans="22:187"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  <c r="DM591" s="9"/>
      <c r="DN591" s="9"/>
      <c r="DO591" s="9"/>
      <c r="DP591" s="9"/>
      <c r="DQ591" s="9"/>
      <c r="DR591" s="9"/>
      <c r="DS591" s="9"/>
      <c r="DT591" s="9"/>
      <c r="DU591" s="9"/>
      <c r="DV591" s="9"/>
      <c r="DW591" s="9"/>
      <c r="DX591" s="9"/>
      <c r="DY591" s="9"/>
      <c r="DZ591" s="9"/>
      <c r="EA591" s="9"/>
      <c r="EB591" s="9"/>
      <c r="EC591" s="9"/>
      <c r="ED591" s="9"/>
      <c r="EE591" s="9"/>
      <c r="EF591" s="9"/>
      <c r="EG591" s="9"/>
      <c r="EH591" s="9"/>
      <c r="EI591" s="9"/>
      <c r="EJ591" s="9"/>
      <c r="EK591" s="9"/>
      <c r="EL591" s="9"/>
      <c r="EM591" s="9"/>
      <c r="EN591" s="9"/>
      <c r="EO591" s="9"/>
      <c r="EP591" s="9"/>
      <c r="EQ591" s="9"/>
      <c r="ER591" s="9"/>
      <c r="ES591" s="9"/>
      <c r="ET591" s="9"/>
      <c r="EU591" s="9"/>
      <c r="EV591" s="9"/>
      <c r="EW591" s="9"/>
      <c r="EX591" s="9"/>
      <c r="EY591" s="9"/>
      <c r="EZ591" s="9"/>
      <c r="FA591" s="9"/>
      <c r="FB591" s="9"/>
      <c r="FC591" s="9"/>
      <c r="FD591" s="9"/>
      <c r="FE591" s="9"/>
      <c r="FF591" s="9"/>
      <c r="FG591" s="9"/>
      <c r="FH591" s="9"/>
      <c r="FI591" s="9"/>
      <c r="FJ591" s="9"/>
      <c r="FK591" s="9"/>
      <c r="FL591" s="9"/>
      <c r="FM591" s="9"/>
      <c r="FN591" s="9"/>
      <c r="FO591" s="9"/>
      <c r="FP591" s="9"/>
      <c r="FQ591" s="9"/>
      <c r="FR591" s="9"/>
      <c r="FS591" s="9"/>
      <c r="FT591" s="9"/>
      <c r="FU591" s="9"/>
      <c r="FV591" s="9"/>
      <c r="FW591" s="9"/>
      <c r="FX591" s="9"/>
      <c r="FY591" s="9"/>
      <c r="FZ591" s="9"/>
      <c r="GA591" s="9"/>
      <c r="GB591" s="9"/>
      <c r="GC591" s="9"/>
      <c r="GD591" s="9"/>
      <c r="GE591" s="9"/>
    </row>
    <row r="592" spans="22:187"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  <c r="DM592" s="9"/>
      <c r="DN592" s="9"/>
      <c r="DO592" s="9"/>
      <c r="DP592" s="9"/>
      <c r="DQ592" s="9"/>
      <c r="DR592" s="9"/>
      <c r="DS592" s="9"/>
      <c r="DT592" s="9"/>
      <c r="DU592" s="9"/>
      <c r="DV592" s="9"/>
      <c r="DW592" s="9"/>
      <c r="DX592" s="9"/>
      <c r="DY592" s="9"/>
      <c r="DZ592" s="9"/>
      <c r="EA592" s="9"/>
      <c r="EB592" s="9"/>
      <c r="EC592" s="9"/>
      <c r="ED592" s="9"/>
      <c r="EE592" s="9"/>
      <c r="EF592" s="9"/>
      <c r="EG592" s="9"/>
      <c r="EH592" s="9"/>
      <c r="EI592" s="9"/>
      <c r="EJ592" s="9"/>
      <c r="EK592" s="9"/>
      <c r="EL592" s="9"/>
      <c r="EM592" s="9"/>
      <c r="EN592" s="9"/>
      <c r="EO592" s="9"/>
      <c r="EP592" s="9"/>
      <c r="EQ592" s="9"/>
      <c r="ER592" s="9"/>
      <c r="ES592" s="9"/>
      <c r="ET592" s="9"/>
      <c r="EU592" s="9"/>
      <c r="EV592" s="9"/>
      <c r="EW592" s="9"/>
      <c r="EX592" s="9"/>
      <c r="EY592" s="9"/>
      <c r="EZ592" s="9"/>
      <c r="FA592" s="9"/>
      <c r="FB592" s="9"/>
      <c r="FC592" s="9"/>
      <c r="FD592" s="9"/>
      <c r="FE592" s="9"/>
      <c r="FF592" s="9"/>
      <c r="FG592" s="9"/>
      <c r="FH592" s="9"/>
      <c r="FI592" s="9"/>
      <c r="FJ592" s="9"/>
      <c r="FK592" s="9"/>
      <c r="FL592" s="9"/>
      <c r="FM592" s="9"/>
      <c r="FN592" s="9"/>
      <c r="FO592" s="9"/>
      <c r="FP592" s="9"/>
      <c r="FQ592" s="9"/>
      <c r="FR592" s="9"/>
      <c r="FS592" s="9"/>
      <c r="FT592" s="9"/>
      <c r="FU592" s="9"/>
      <c r="FV592" s="9"/>
      <c r="FW592" s="9"/>
      <c r="FX592" s="9"/>
      <c r="FY592" s="9"/>
      <c r="FZ592" s="9"/>
      <c r="GA592" s="9"/>
      <c r="GB592" s="9"/>
      <c r="GC592" s="9"/>
      <c r="GD592" s="9"/>
      <c r="GE592" s="9"/>
    </row>
    <row r="593" spans="22:187"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  <c r="DM593" s="9"/>
      <c r="DN593" s="9"/>
      <c r="DO593" s="9"/>
      <c r="DP593" s="9"/>
      <c r="DQ593" s="9"/>
      <c r="DR593" s="9"/>
      <c r="DS593" s="9"/>
      <c r="DT593" s="9"/>
      <c r="DU593" s="9"/>
      <c r="DV593" s="9"/>
      <c r="DW593" s="9"/>
      <c r="DX593" s="9"/>
      <c r="DY593" s="9"/>
      <c r="DZ593" s="9"/>
      <c r="EA593" s="9"/>
      <c r="EB593" s="9"/>
      <c r="EC593" s="9"/>
      <c r="ED593" s="9"/>
      <c r="EE593" s="9"/>
      <c r="EF593" s="9"/>
      <c r="EG593" s="9"/>
      <c r="EH593" s="9"/>
      <c r="EI593" s="9"/>
      <c r="EJ593" s="9"/>
      <c r="EK593" s="9"/>
      <c r="EL593" s="9"/>
      <c r="EM593" s="9"/>
      <c r="EN593" s="9"/>
      <c r="EO593" s="9"/>
      <c r="EP593" s="9"/>
      <c r="EQ593" s="9"/>
      <c r="ER593" s="9"/>
      <c r="ES593" s="9"/>
      <c r="ET593" s="9"/>
      <c r="EU593" s="9"/>
      <c r="EV593" s="9"/>
      <c r="EW593" s="9"/>
      <c r="EX593" s="9"/>
      <c r="EY593" s="9"/>
      <c r="EZ593" s="9"/>
      <c r="FA593" s="9"/>
      <c r="FB593" s="9"/>
      <c r="FC593" s="9"/>
      <c r="FD593" s="9"/>
      <c r="FE593" s="9"/>
      <c r="FF593" s="9"/>
      <c r="FG593" s="9"/>
      <c r="FH593" s="9"/>
      <c r="FI593" s="9"/>
      <c r="FJ593" s="9"/>
      <c r="FK593" s="9"/>
      <c r="FL593" s="9"/>
      <c r="FM593" s="9"/>
      <c r="FN593" s="9"/>
      <c r="FO593" s="9"/>
      <c r="FP593" s="9"/>
      <c r="FQ593" s="9"/>
      <c r="FR593" s="9"/>
      <c r="FS593" s="9"/>
      <c r="FT593" s="9"/>
      <c r="FU593" s="9"/>
      <c r="FV593" s="9"/>
      <c r="FW593" s="9"/>
      <c r="FX593" s="9"/>
      <c r="FY593" s="9"/>
      <c r="FZ593" s="9"/>
      <c r="GA593" s="9"/>
      <c r="GB593" s="9"/>
      <c r="GC593" s="9"/>
      <c r="GD593" s="9"/>
      <c r="GE593" s="9"/>
    </row>
    <row r="594" spans="22:187"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  <c r="DM594" s="9"/>
      <c r="DN594" s="9"/>
      <c r="DO594" s="9"/>
      <c r="DP594" s="9"/>
      <c r="DQ594" s="9"/>
      <c r="DR594" s="9"/>
      <c r="DS594" s="9"/>
      <c r="DT594" s="9"/>
      <c r="DU594" s="9"/>
      <c r="DV594" s="9"/>
      <c r="DW594" s="9"/>
      <c r="DX594" s="9"/>
      <c r="DY594" s="9"/>
      <c r="DZ594" s="9"/>
      <c r="EA594" s="9"/>
      <c r="EB594" s="9"/>
      <c r="EC594" s="9"/>
      <c r="ED594" s="9"/>
      <c r="EE594" s="9"/>
      <c r="EF594" s="9"/>
      <c r="EG594" s="9"/>
      <c r="EH594" s="9"/>
      <c r="EI594" s="9"/>
      <c r="EJ594" s="9"/>
      <c r="EK594" s="9"/>
      <c r="EL594" s="9"/>
      <c r="EM594" s="9"/>
      <c r="EN594" s="9"/>
      <c r="EO594" s="9"/>
      <c r="EP594" s="9"/>
      <c r="EQ594" s="9"/>
      <c r="ER594" s="9"/>
      <c r="ES594" s="9"/>
      <c r="ET594" s="9"/>
      <c r="EU594" s="9"/>
      <c r="EV594" s="9"/>
      <c r="EW594" s="9"/>
      <c r="EX594" s="9"/>
      <c r="EY594" s="9"/>
      <c r="EZ594" s="9"/>
      <c r="FA594" s="9"/>
      <c r="FB594" s="9"/>
      <c r="FC594" s="9"/>
      <c r="FD594" s="9"/>
      <c r="FE594" s="9"/>
      <c r="FF594" s="9"/>
      <c r="FG594" s="9"/>
      <c r="FH594" s="9"/>
      <c r="FI594" s="9"/>
      <c r="FJ594" s="9"/>
      <c r="FK594" s="9"/>
      <c r="FL594" s="9"/>
      <c r="FM594" s="9"/>
      <c r="FN594" s="9"/>
      <c r="FO594" s="9"/>
      <c r="FP594" s="9"/>
      <c r="FQ594" s="9"/>
      <c r="FR594" s="9"/>
      <c r="FS594" s="9"/>
      <c r="FT594" s="9"/>
      <c r="FU594" s="9"/>
      <c r="FV594" s="9"/>
      <c r="FW594" s="9"/>
      <c r="FX594" s="9"/>
      <c r="FY594" s="9"/>
      <c r="FZ594" s="9"/>
      <c r="GA594" s="9"/>
      <c r="GB594" s="9"/>
      <c r="GC594" s="9"/>
      <c r="GD594" s="9"/>
      <c r="GE594" s="9"/>
    </row>
    <row r="595" spans="22:187"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  <c r="DM595" s="9"/>
      <c r="DN595" s="9"/>
      <c r="DO595" s="9"/>
      <c r="DP595" s="9"/>
      <c r="DQ595" s="9"/>
      <c r="DR595" s="9"/>
      <c r="DS595" s="9"/>
      <c r="DT595" s="9"/>
      <c r="DU595" s="9"/>
      <c r="DV595" s="9"/>
      <c r="DW595" s="9"/>
      <c r="DX595" s="9"/>
      <c r="DY595" s="9"/>
      <c r="DZ595" s="9"/>
      <c r="EA595" s="9"/>
      <c r="EB595" s="9"/>
      <c r="EC595" s="9"/>
      <c r="ED595" s="9"/>
      <c r="EE595" s="9"/>
      <c r="EF595" s="9"/>
      <c r="EG595" s="9"/>
      <c r="EH595" s="9"/>
      <c r="EI595" s="9"/>
      <c r="EJ595" s="9"/>
      <c r="EK595" s="9"/>
      <c r="EL595" s="9"/>
      <c r="EM595" s="9"/>
      <c r="EN595" s="9"/>
      <c r="EO595" s="9"/>
      <c r="EP595" s="9"/>
      <c r="EQ595" s="9"/>
      <c r="ER595" s="9"/>
      <c r="ES595" s="9"/>
      <c r="ET595" s="9"/>
      <c r="EU595" s="9"/>
      <c r="EV595" s="9"/>
      <c r="EW595" s="9"/>
      <c r="EX595" s="9"/>
      <c r="EY595" s="9"/>
      <c r="EZ595" s="9"/>
      <c r="FA595" s="9"/>
      <c r="FB595" s="9"/>
      <c r="FC595" s="9"/>
      <c r="FD595" s="9"/>
      <c r="FE595" s="9"/>
      <c r="FF595" s="9"/>
      <c r="FG595" s="9"/>
      <c r="FH595" s="9"/>
      <c r="FI595" s="9"/>
      <c r="FJ595" s="9"/>
      <c r="FK595" s="9"/>
      <c r="FL595" s="9"/>
      <c r="FM595" s="9"/>
      <c r="FN595" s="9"/>
      <c r="FO595" s="9"/>
      <c r="FP595" s="9"/>
      <c r="FQ595" s="9"/>
      <c r="FR595" s="9"/>
      <c r="FS595" s="9"/>
      <c r="FT595" s="9"/>
      <c r="FU595" s="9"/>
      <c r="FV595" s="9"/>
      <c r="FW595" s="9"/>
      <c r="FX595" s="9"/>
      <c r="FY595" s="9"/>
      <c r="FZ595" s="9"/>
      <c r="GA595" s="9"/>
      <c r="GB595" s="9"/>
      <c r="GC595" s="9"/>
      <c r="GD595" s="9"/>
      <c r="GE595" s="9"/>
    </row>
    <row r="596" spans="22:187"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  <c r="DM596" s="9"/>
      <c r="DN596" s="9"/>
      <c r="DO596" s="9"/>
      <c r="DP596" s="9"/>
      <c r="DQ596" s="9"/>
      <c r="DR596" s="9"/>
      <c r="DS596" s="9"/>
      <c r="DT596" s="9"/>
      <c r="DU596" s="9"/>
      <c r="DV596" s="9"/>
      <c r="DW596" s="9"/>
      <c r="DX596" s="9"/>
      <c r="DY596" s="9"/>
      <c r="DZ596" s="9"/>
      <c r="EA596" s="9"/>
      <c r="EB596" s="9"/>
      <c r="EC596" s="9"/>
      <c r="ED596" s="9"/>
      <c r="EE596" s="9"/>
      <c r="EF596" s="9"/>
      <c r="EG596" s="9"/>
      <c r="EH596" s="9"/>
      <c r="EI596" s="9"/>
      <c r="EJ596" s="9"/>
      <c r="EK596" s="9"/>
      <c r="EL596" s="9"/>
      <c r="EM596" s="9"/>
      <c r="EN596" s="9"/>
      <c r="EO596" s="9"/>
      <c r="EP596" s="9"/>
      <c r="EQ596" s="9"/>
      <c r="ER596" s="9"/>
      <c r="ES596" s="9"/>
      <c r="ET596" s="9"/>
      <c r="EU596" s="9"/>
      <c r="EV596" s="9"/>
      <c r="EW596" s="9"/>
      <c r="EX596" s="9"/>
      <c r="EY596" s="9"/>
      <c r="EZ596" s="9"/>
      <c r="FA596" s="9"/>
      <c r="FB596" s="9"/>
      <c r="FC596" s="9"/>
      <c r="FD596" s="9"/>
      <c r="FE596" s="9"/>
      <c r="FF596" s="9"/>
      <c r="FG596" s="9"/>
      <c r="FH596" s="9"/>
      <c r="FI596" s="9"/>
      <c r="FJ596" s="9"/>
      <c r="FK596" s="9"/>
      <c r="FL596" s="9"/>
      <c r="FM596" s="9"/>
      <c r="FN596" s="9"/>
      <c r="FO596" s="9"/>
      <c r="FP596" s="9"/>
      <c r="FQ596" s="9"/>
      <c r="FR596" s="9"/>
      <c r="FS596" s="9"/>
      <c r="FT596" s="9"/>
      <c r="FU596" s="9"/>
      <c r="FV596" s="9"/>
      <c r="FW596" s="9"/>
      <c r="FX596" s="9"/>
      <c r="FY596" s="9"/>
      <c r="FZ596" s="9"/>
      <c r="GA596" s="9"/>
      <c r="GB596" s="9"/>
      <c r="GC596" s="9"/>
      <c r="GD596" s="9"/>
      <c r="GE596" s="9"/>
    </row>
    <row r="597" spans="22:187"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  <c r="EG597" s="9"/>
      <c r="EH597" s="9"/>
      <c r="EI597" s="9"/>
      <c r="EJ597" s="9"/>
      <c r="EK597" s="9"/>
      <c r="EL597" s="9"/>
      <c r="EM597" s="9"/>
      <c r="EN597" s="9"/>
      <c r="EO597" s="9"/>
      <c r="EP597" s="9"/>
      <c r="EQ597" s="9"/>
      <c r="ER597" s="9"/>
      <c r="ES597" s="9"/>
      <c r="ET597" s="9"/>
      <c r="EU597" s="9"/>
      <c r="EV597" s="9"/>
      <c r="EW597" s="9"/>
      <c r="EX597" s="9"/>
      <c r="EY597" s="9"/>
      <c r="EZ597" s="9"/>
      <c r="FA597" s="9"/>
      <c r="FB597" s="9"/>
      <c r="FC597" s="9"/>
      <c r="FD597" s="9"/>
      <c r="FE597" s="9"/>
      <c r="FF597" s="9"/>
      <c r="FG597" s="9"/>
      <c r="FH597" s="9"/>
      <c r="FI597" s="9"/>
      <c r="FJ597" s="9"/>
      <c r="FK597" s="9"/>
      <c r="FL597" s="9"/>
      <c r="FM597" s="9"/>
      <c r="FN597" s="9"/>
      <c r="FO597" s="9"/>
      <c r="FP597" s="9"/>
      <c r="FQ597" s="9"/>
      <c r="FR597" s="9"/>
      <c r="FS597" s="9"/>
      <c r="FT597" s="9"/>
      <c r="FU597" s="9"/>
      <c r="FV597" s="9"/>
      <c r="FW597" s="9"/>
      <c r="FX597" s="9"/>
      <c r="FY597" s="9"/>
      <c r="FZ597" s="9"/>
      <c r="GA597" s="9"/>
      <c r="GB597" s="9"/>
      <c r="GC597" s="9"/>
      <c r="GD597" s="9"/>
      <c r="GE597" s="9"/>
    </row>
    <row r="598" spans="22:187"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/>
      <c r="DV598" s="9"/>
      <c r="DW598" s="9"/>
      <c r="DX598" s="9"/>
      <c r="DY598" s="9"/>
      <c r="DZ598" s="9"/>
      <c r="EA598" s="9"/>
      <c r="EB598" s="9"/>
      <c r="EC598" s="9"/>
      <c r="ED598" s="9"/>
      <c r="EE598" s="9"/>
      <c r="EF598" s="9"/>
      <c r="EG598" s="9"/>
      <c r="EH598" s="9"/>
      <c r="EI598" s="9"/>
      <c r="EJ598" s="9"/>
      <c r="EK598" s="9"/>
      <c r="EL598" s="9"/>
      <c r="EM598" s="9"/>
      <c r="EN598" s="9"/>
      <c r="EO598" s="9"/>
      <c r="EP598" s="9"/>
      <c r="EQ598" s="9"/>
      <c r="ER598" s="9"/>
      <c r="ES598" s="9"/>
      <c r="ET598" s="9"/>
      <c r="EU598" s="9"/>
      <c r="EV598" s="9"/>
      <c r="EW598" s="9"/>
      <c r="EX598" s="9"/>
      <c r="EY598" s="9"/>
      <c r="EZ598" s="9"/>
      <c r="FA598" s="9"/>
      <c r="FB598" s="9"/>
      <c r="FC598" s="9"/>
      <c r="FD598" s="9"/>
      <c r="FE598" s="9"/>
      <c r="FF598" s="9"/>
      <c r="FG598" s="9"/>
      <c r="FH598" s="9"/>
      <c r="FI598" s="9"/>
      <c r="FJ598" s="9"/>
      <c r="FK598" s="9"/>
      <c r="FL598" s="9"/>
      <c r="FM598" s="9"/>
      <c r="FN598" s="9"/>
      <c r="FO598" s="9"/>
      <c r="FP598" s="9"/>
      <c r="FQ598" s="9"/>
      <c r="FR598" s="9"/>
      <c r="FS598" s="9"/>
      <c r="FT598" s="9"/>
      <c r="FU598" s="9"/>
      <c r="FV598" s="9"/>
      <c r="FW598" s="9"/>
      <c r="FX598" s="9"/>
      <c r="FY598" s="9"/>
      <c r="FZ598" s="9"/>
      <c r="GA598" s="9"/>
      <c r="GB598" s="9"/>
      <c r="GC598" s="9"/>
      <c r="GD598" s="9"/>
      <c r="GE598" s="9"/>
    </row>
    <row r="599" spans="22:187"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9"/>
      <c r="DW599" s="9"/>
      <c r="DX599" s="9"/>
      <c r="DY599" s="9"/>
      <c r="DZ599" s="9"/>
      <c r="EA599" s="9"/>
      <c r="EB599" s="9"/>
      <c r="EC599" s="9"/>
      <c r="ED599" s="9"/>
      <c r="EE599" s="9"/>
      <c r="EF599" s="9"/>
      <c r="EG599" s="9"/>
      <c r="EH599" s="9"/>
      <c r="EI599" s="9"/>
      <c r="EJ599" s="9"/>
      <c r="EK599" s="9"/>
      <c r="EL599" s="9"/>
      <c r="EM599" s="9"/>
      <c r="EN599" s="9"/>
      <c r="EO599" s="9"/>
      <c r="EP599" s="9"/>
      <c r="EQ599" s="9"/>
      <c r="ER599" s="9"/>
      <c r="ES599" s="9"/>
      <c r="ET599" s="9"/>
      <c r="EU599" s="9"/>
      <c r="EV599" s="9"/>
      <c r="EW599" s="9"/>
      <c r="EX599" s="9"/>
      <c r="EY599" s="9"/>
      <c r="EZ599" s="9"/>
      <c r="FA599" s="9"/>
      <c r="FB599" s="9"/>
      <c r="FC599" s="9"/>
      <c r="FD599" s="9"/>
      <c r="FE599" s="9"/>
      <c r="FF599" s="9"/>
      <c r="FG599" s="9"/>
      <c r="FH599" s="9"/>
      <c r="FI599" s="9"/>
      <c r="FJ599" s="9"/>
      <c r="FK599" s="9"/>
      <c r="FL599" s="9"/>
      <c r="FM599" s="9"/>
      <c r="FN599" s="9"/>
      <c r="FO599" s="9"/>
      <c r="FP599" s="9"/>
      <c r="FQ599" s="9"/>
      <c r="FR599" s="9"/>
      <c r="FS599" s="9"/>
      <c r="FT599" s="9"/>
      <c r="FU599" s="9"/>
      <c r="FV599" s="9"/>
      <c r="FW599" s="9"/>
      <c r="FX599" s="9"/>
      <c r="FY599" s="9"/>
      <c r="FZ599" s="9"/>
      <c r="GA599" s="9"/>
      <c r="GB599" s="9"/>
      <c r="GC599" s="9"/>
      <c r="GD599" s="9"/>
      <c r="GE599" s="9"/>
    </row>
    <row r="600" spans="22:187"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9"/>
      <c r="DW600" s="9"/>
      <c r="DX600" s="9"/>
      <c r="DY600" s="9"/>
      <c r="DZ600" s="9"/>
      <c r="EA600" s="9"/>
      <c r="EB600" s="9"/>
      <c r="EC600" s="9"/>
      <c r="ED600" s="9"/>
      <c r="EE600" s="9"/>
      <c r="EF600" s="9"/>
      <c r="EG600" s="9"/>
      <c r="EH600" s="9"/>
      <c r="EI600" s="9"/>
      <c r="EJ600" s="9"/>
      <c r="EK600" s="9"/>
      <c r="EL600" s="9"/>
      <c r="EM600" s="9"/>
      <c r="EN600" s="9"/>
      <c r="EO600" s="9"/>
      <c r="EP600" s="9"/>
      <c r="EQ600" s="9"/>
      <c r="ER600" s="9"/>
      <c r="ES600" s="9"/>
      <c r="ET600" s="9"/>
      <c r="EU600" s="9"/>
      <c r="EV600" s="9"/>
      <c r="EW600" s="9"/>
      <c r="EX600" s="9"/>
      <c r="EY600" s="9"/>
      <c r="EZ600" s="9"/>
      <c r="FA600" s="9"/>
      <c r="FB600" s="9"/>
      <c r="FC600" s="9"/>
      <c r="FD600" s="9"/>
      <c r="FE600" s="9"/>
      <c r="FF600" s="9"/>
      <c r="FG600" s="9"/>
      <c r="FH600" s="9"/>
      <c r="FI600" s="9"/>
      <c r="FJ600" s="9"/>
      <c r="FK600" s="9"/>
      <c r="FL600" s="9"/>
      <c r="FM600" s="9"/>
      <c r="FN600" s="9"/>
      <c r="FO600" s="9"/>
      <c r="FP600" s="9"/>
      <c r="FQ600" s="9"/>
      <c r="FR600" s="9"/>
      <c r="FS600" s="9"/>
      <c r="FT600" s="9"/>
      <c r="FU600" s="9"/>
      <c r="FV600" s="9"/>
      <c r="FW600" s="9"/>
      <c r="FX600" s="9"/>
      <c r="FY600" s="9"/>
      <c r="FZ600" s="9"/>
      <c r="GA600" s="9"/>
      <c r="GB600" s="9"/>
      <c r="GC600" s="9"/>
      <c r="GD600" s="9"/>
      <c r="GE600" s="9"/>
    </row>
    <row r="601" spans="22:187"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/>
      <c r="DV601" s="9"/>
      <c r="DW601" s="9"/>
      <c r="DX601" s="9"/>
      <c r="DY601" s="9"/>
      <c r="DZ601" s="9"/>
      <c r="EA601" s="9"/>
      <c r="EB601" s="9"/>
      <c r="EC601" s="9"/>
      <c r="ED601" s="9"/>
      <c r="EE601" s="9"/>
      <c r="EF601" s="9"/>
      <c r="EG601" s="9"/>
      <c r="EH601" s="9"/>
      <c r="EI601" s="9"/>
      <c r="EJ601" s="9"/>
      <c r="EK601" s="9"/>
      <c r="EL601" s="9"/>
      <c r="EM601" s="9"/>
      <c r="EN601" s="9"/>
      <c r="EO601" s="9"/>
      <c r="EP601" s="9"/>
      <c r="EQ601" s="9"/>
      <c r="ER601" s="9"/>
      <c r="ES601" s="9"/>
      <c r="ET601" s="9"/>
      <c r="EU601" s="9"/>
      <c r="EV601" s="9"/>
      <c r="EW601" s="9"/>
      <c r="EX601" s="9"/>
      <c r="EY601" s="9"/>
      <c r="EZ601" s="9"/>
      <c r="FA601" s="9"/>
      <c r="FB601" s="9"/>
      <c r="FC601" s="9"/>
      <c r="FD601" s="9"/>
      <c r="FE601" s="9"/>
      <c r="FF601" s="9"/>
      <c r="FG601" s="9"/>
      <c r="FH601" s="9"/>
      <c r="FI601" s="9"/>
      <c r="FJ601" s="9"/>
      <c r="FK601" s="9"/>
      <c r="FL601" s="9"/>
      <c r="FM601" s="9"/>
      <c r="FN601" s="9"/>
      <c r="FO601" s="9"/>
      <c r="FP601" s="9"/>
      <c r="FQ601" s="9"/>
      <c r="FR601" s="9"/>
      <c r="FS601" s="9"/>
      <c r="FT601" s="9"/>
      <c r="FU601" s="9"/>
      <c r="FV601" s="9"/>
      <c r="FW601" s="9"/>
      <c r="FX601" s="9"/>
      <c r="FY601" s="9"/>
      <c r="FZ601" s="9"/>
      <c r="GA601" s="9"/>
      <c r="GB601" s="9"/>
      <c r="GC601" s="9"/>
      <c r="GD601" s="9"/>
      <c r="GE601" s="9"/>
    </row>
    <row r="602" spans="22:187"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  <c r="EG602" s="9"/>
      <c r="EH602" s="9"/>
      <c r="EI602" s="9"/>
      <c r="EJ602" s="9"/>
      <c r="EK602" s="9"/>
      <c r="EL602" s="9"/>
      <c r="EM602" s="9"/>
      <c r="EN602" s="9"/>
      <c r="EO602" s="9"/>
      <c r="EP602" s="9"/>
      <c r="EQ602" s="9"/>
      <c r="ER602" s="9"/>
      <c r="ES602" s="9"/>
      <c r="ET602" s="9"/>
      <c r="EU602" s="9"/>
      <c r="EV602" s="9"/>
      <c r="EW602" s="9"/>
      <c r="EX602" s="9"/>
      <c r="EY602" s="9"/>
      <c r="EZ602" s="9"/>
      <c r="FA602" s="9"/>
      <c r="FB602" s="9"/>
      <c r="FC602" s="9"/>
      <c r="FD602" s="9"/>
      <c r="FE602" s="9"/>
      <c r="FF602" s="9"/>
      <c r="FG602" s="9"/>
      <c r="FH602" s="9"/>
      <c r="FI602" s="9"/>
      <c r="FJ602" s="9"/>
      <c r="FK602" s="9"/>
      <c r="FL602" s="9"/>
      <c r="FM602" s="9"/>
      <c r="FN602" s="9"/>
      <c r="FO602" s="9"/>
      <c r="FP602" s="9"/>
      <c r="FQ602" s="9"/>
      <c r="FR602" s="9"/>
      <c r="FS602" s="9"/>
      <c r="FT602" s="9"/>
      <c r="FU602" s="9"/>
      <c r="FV602" s="9"/>
      <c r="FW602" s="9"/>
      <c r="FX602" s="9"/>
      <c r="FY602" s="9"/>
      <c r="FZ602" s="9"/>
      <c r="GA602" s="9"/>
      <c r="GB602" s="9"/>
      <c r="GC602" s="9"/>
      <c r="GD602" s="9"/>
      <c r="GE602" s="9"/>
    </row>
    <row r="603" spans="22:187"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  <c r="DM603" s="9"/>
      <c r="DN603" s="9"/>
      <c r="DO603" s="9"/>
      <c r="DP603" s="9"/>
      <c r="DQ603" s="9"/>
      <c r="DR603" s="9"/>
      <c r="DS603" s="9"/>
      <c r="DT603" s="9"/>
      <c r="DU603" s="9"/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/>
      <c r="EG603" s="9"/>
      <c r="EH603" s="9"/>
      <c r="EI603" s="9"/>
      <c r="EJ603" s="9"/>
      <c r="EK603" s="9"/>
      <c r="EL603" s="9"/>
      <c r="EM603" s="9"/>
      <c r="EN603" s="9"/>
      <c r="EO603" s="9"/>
      <c r="EP603" s="9"/>
      <c r="EQ603" s="9"/>
      <c r="ER603" s="9"/>
      <c r="ES603" s="9"/>
      <c r="ET603" s="9"/>
      <c r="EU603" s="9"/>
      <c r="EV603" s="9"/>
      <c r="EW603" s="9"/>
      <c r="EX603" s="9"/>
      <c r="EY603" s="9"/>
      <c r="EZ603" s="9"/>
      <c r="FA603" s="9"/>
      <c r="FB603" s="9"/>
      <c r="FC603" s="9"/>
      <c r="FD603" s="9"/>
      <c r="FE603" s="9"/>
      <c r="FF603" s="9"/>
      <c r="FG603" s="9"/>
      <c r="FH603" s="9"/>
      <c r="FI603" s="9"/>
      <c r="FJ603" s="9"/>
      <c r="FK603" s="9"/>
      <c r="FL603" s="9"/>
      <c r="FM603" s="9"/>
      <c r="FN603" s="9"/>
      <c r="FO603" s="9"/>
      <c r="FP603" s="9"/>
      <c r="FQ603" s="9"/>
      <c r="FR603" s="9"/>
      <c r="FS603" s="9"/>
      <c r="FT603" s="9"/>
      <c r="FU603" s="9"/>
      <c r="FV603" s="9"/>
      <c r="FW603" s="9"/>
      <c r="FX603" s="9"/>
      <c r="FY603" s="9"/>
      <c r="FZ603" s="9"/>
      <c r="GA603" s="9"/>
      <c r="GB603" s="9"/>
      <c r="GC603" s="9"/>
      <c r="GD603" s="9"/>
      <c r="GE603" s="9"/>
    </row>
    <row r="604" spans="22:187"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  <c r="EG604" s="9"/>
      <c r="EH604" s="9"/>
      <c r="EI604" s="9"/>
      <c r="EJ604" s="9"/>
      <c r="EK604" s="9"/>
      <c r="EL604" s="9"/>
      <c r="EM604" s="9"/>
      <c r="EN604" s="9"/>
      <c r="EO604" s="9"/>
      <c r="EP604" s="9"/>
      <c r="EQ604" s="9"/>
      <c r="ER604" s="9"/>
      <c r="ES604" s="9"/>
      <c r="ET604" s="9"/>
      <c r="EU604" s="9"/>
      <c r="EV604" s="9"/>
      <c r="EW604" s="9"/>
      <c r="EX604" s="9"/>
      <c r="EY604" s="9"/>
      <c r="EZ604" s="9"/>
      <c r="FA604" s="9"/>
      <c r="FB604" s="9"/>
      <c r="FC604" s="9"/>
      <c r="FD604" s="9"/>
      <c r="FE604" s="9"/>
      <c r="FF604" s="9"/>
      <c r="FG604" s="9"/>
      <c r="FH604" s="9"/>
      <c r="FI604" s="9"/>
      <c r="FJ604" s="9"/>
      <c r="FK604" s="9"/>
      <c r="FL604" s="9"/>
      <c r="FM604" s="9"/>
      <c r="FN604" s="9"/>
      <c r="FO604" s="9"/>
      <c r="FP604" s="9"/>
      <c r="FQ604" s="9"/>
      <c r="FR604" s="9"/>
      <c r="FS604" s="9"/>
      <c r="FT604" s="9"/>
      <c r="FU604" s="9"/>
      <c r="FV604" s="9"/>
      <c r="FW604" s="9"/>
      <c r="FX604" s="9"/>
      <c r="FY604" s="9"/>
      <c r="FZ604" s="9"/>
      <c r="GA604" s="9"/>
      <c r="GB604" s="9"/>
      <c r="GC604" s="9"/>
      <c r="GD604" s="9"/>
      <c r="GE604" s="9"/>
    </row>
    <row r="605" spans="22:187"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/>
      <c r="DV605" s="9"/>
      <c r="DW605" s="9"/>
      <c r="DX605" s="9"/>
      <c r="DY605" s="9"/>
      <c r="DZ605" s="9"/>
      <c r="EA605" s="9"/>
      <c r="EB605" s="9"/>
      <c r="EC605" s="9"/>
      <c r="ED605" s="9"/>
      <c r="EE605" s="9"/>
      <c r="EF605" s="9"/>
      <c r="EG605" s="9"/>
      <c r="EH605" s="9"/>
      <c r="EI605" s="9"/>
      <c r="EJ605" s="9"/>
      <c r="EK605" s="9"/>
      <c r="EL605" s="9"/>
      <c r="EM605" s="9"/>
      <c r="EN605" s="9"/>
      <c r="EO605" s="9"/>
      <c r="EP605" s="9"/>
      <c r="EQ605" s="9"/>
      <c r="ER605" s="9"/>
      <c r="ES605" s="9"/>
      <c r="ET605" s="9"/>
      <c r="EU605" s="9"/>
      <c r="EV605" s="9"/>
      <c r="EW605" s="9"/>
      <c r="EX605" s="9"/>
      <c r="EY605" s="9"/>
      <c r="EZ605" s="9"/>
      <c r="FA605" s="9"/>
      <c r="FB605" s="9"/>
      <c r="FC605" s="9"/>
      <c r="FD605" s="9"/>
      <c r="FE605" s="9"/>
      <c r="FF605" s="9"/>
      <c r="FG605" s="9"/>
      <c r="FH605" s="9"/>
      <c r="FI605" s="9"/>
      <c r="FJ605" s="9"/>
      <c r="FK605" s="9"/>
      <c r="FL605" s="9"/>
      <c r="FM605" s="9"/>
      <c r="FN605" s="9"/>
      <c r="FO605" s="9"/>
      <c r="FP605" s="9"/>
      <c r="FQ605" s="9"/>
      <c r="FR605" s="9"/>
      <c r="FS605" s="9"/>
      <c r="FT605" s="9"/>
      <c r="FU605" s="9"/>
      <c r="FV605" s="9"/>
      <c r="FW605" s="9"/>
      <c r="FX605" s="9"/>
      <c r="FY605" s="9"/>
      <c r="FZ605" s="9"/>
      <c r="GA605" s="9"/>
      <c r="GB605" s="9"/>
      <c r="GC605" s="9"/>
      <c r="GD605" s="9"/>
      <c r="GE605" s="9"/>
    </row>
    <row r="606" spans="22:187"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/>
      <c r="EG606" s="9"/>
      <c r="EH606" s="9"/>
      <c r="EI606" s="9"/>
      <c r="EJ606" s="9"/>
      <c r="EK606" s="9"/>
      <c r="EL606" s="9"/>
      <c r="EM606" s="9"/>
      <c r="EN606" s="9"/>
      <c r="EO606" s="9"/>
      <c r="EP606" s="9"/>
      <c r="EQ606" s="9"/>
      <c r="ER606" s="9"/>
      <c r="ES606" s="9"/>
      <c r="ET606" s="9"/>
      <c r="EU606" s="9"/>
      <c r="EV606" s="9"/>
      <c r="EW606" s="9"/>
      <c r="EX606" s="9"/>
      <c r="EY606" s="9"/>
      <c r="EZ606" s="9"/>
      <c r="FA606" s="9"/>
      <c r="FB606" s="9"/>
      <c r="FC606" s="9"/>
      <c r="FD606" s="9"/>
      <c r="FE606" s="9"/>
      <c r="FF606" s="9"/>
      <c r="FG606" s="9"/>
      <c r="FH606" s="9"/>
      <c r="FI606" s="9"/>
      <c r="FJ606" s="9"/>
      <c r="FK606" s="9"/>
      <c r="FL606" s="9"/>
      <c r="FM606" s="9"/>
      <c r="FN606" s="9"/>
      <c r="FO606" s="9"/>
      <c r="FP606" s="9"/>
      <c r="FQ606" s="9"/>
      <c r="FR606" s="9"/>
      <c r="FS606" s="9"/>
      <c r="FT606" s="9"/>
      <c r="FU606" s="9"/>
      <c r="FV606" s="9"/>
      <c r="FW606" s="9"/>
      <c r="FX606" s="9"/>
      <c r="FY606" s="9"/>
      <c r="FZ606" s="9"/>
      <c r="GA606" s="9"/>
      <c r="GB606" s="9"/>
      <c r="GC606" s="9"/>
      <c r="GD606" s="9"/>
      <c r="GE606" s="9"/>
    </row>
    <row r="607" spans="22:187"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  <c r="EG607" s="9"/>
      <c r="EH607" s="9"/>
      <c r="EI607" s="9"/>
      <c r="EJ607" s="9"/>
      <c r="EK607" s="9"/>
      <c r="EL607" s="9"/>
      <c r="EM607" s="9"/>
      <c r="EN607" s="9"/>
      <c r="EO607" s="9"/>
      <c r="EP607" s="9"/>
      <c r="EQ607" s="9"/>
      <c r="ER607" s="9"/>
      <c r="ES607" s="9"/>
      <c r="ET607" s="9"/>
      <c r="EU607" s="9"/>
      <c r="EV607" s="9"/>
      <c r="EW607" s="9"/>
      <c r="EX607" s="9"/>
      <c r="EY607" s="9"/>
      <c r="EZ607" s="9"/>
      <c r="FA607" s="9"/>
      <c r="FB607" s="9"/>
      <c r="FC607" s="9"/>
      <c r="FD607" s="9"/>
      <c r="FE607" s="9"/>
      <c r="FF607" s="9"/>
      <c r="FG607" s="9"/>
      <c r="FH607" s="9"/>
      <c r="FI607" s="9"/>
      <c r="FJ607" s="9"/>
      <c r="FK607" s="9"/>
      <c r="FL607" s="9"/>
      <c r="FM607" s="9"/>
      <c r="FN607" s="9"/>
      <c r="FO607" s="9"/>
      <c r="FP607" s="9"/>
      <c r="FQ607" s="9"/>
      <c r="FR607" s="9"/>
      <c r="FS607" s="9"/>
      <c r="FT607" s="9"/>
      <c r="FU607" s="9"/>
      <c r="FV607" s="9"/>
      <c r="FW607" s="9"/>
      <c r="FX607" s="9"/>
      <c r="FY607" s="9"/>
      <c r="FZ607" s="9"/>
      <c r="GA607" s="9"/>
      <c r="GB607" s="9"/>
      <c r="GC607" s="9"/>
      <c r="GD607" s="9"/>
      <c r="GE607" s="9"/>
    </row>
    <row r="608" spans="22:187"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  <c r="DM608" s="9"/>
      <c r="DN608" s="9"/>
      <c r="DO608" s="9"/>
      <c r="DP608" s="9"/>
      <c r="DQ608" s="9"/>
      <c r="DR608" s="9"/>
      <c r="DS608" s="9"/>
      <c r="DT608" s="9"/>
      <c r="DU608" s="9"/>
      <c r="DV608" s="9"/>
      <c r="DW608" s="9"/>
      <c r="DX608" s="9"/>
      <c r="DY608" s="9"/>
      <c r="DZ608" s="9"/>
      <c r="EA608" s="9"/>
      <c r="EB608" s="9"/>
      <c r="EC608" s="9"/>
      <c r="ED608" s="9"/>
      <c r="EE608" s="9"/>
      <c r="EF608" s="9"/>
      <c r="EG608" s="9"/>
      <c r="EH608" s="9"/>
      <c r="EI608" s="9"/>
      <c r="EJ608" s="9"/>
      <c r="EK608" s="9"/>
      <c r="EL608" s="9"/>
      <c r="EM608" s="9"/>
      <c r="EN608" s="9"/>
      <c r="EO608" s="9"/>
      <c r="EP608" s="9"/>
      <c r="EQ608" s="9"/>
      <c r="ER608" s="9"/>
      <c r="ES608" s="9"/>
      <c r="ET608" s="9"/>
      <c r="EU608" s="9"/>
      <c r="EV608" s="9"/>
      <c r="EW608" s="9"/>
      <c r="EX608" s="9"/>
      <c r="EY608" s="9"/>
      <c r="EZ608" s="9"/>
      <c r="FA608" s="9"/>
      <c r="FB608" s="9"/>
      <c r="FC608" s="9"/>
      <c r="FD608" s="9"/>
      <c r="FE608" s="9"/>
      <c r="FF608" s="9"/>
      <c r="FG608" s="9"/>
      <c r="FH608" s="9"/>
      <c r="FI608" s="9"/>
      <c r="FJ608" s="9"/>
      <c r="FK608" s="9"/>
      <c r="FL608" s="9"/>
      <c r="FM608" s="9"/>
      <c r="FN608" s="9"/>
      <c r="FO608" s="9"/>
      <c r="FP608" s="9"/>
      <c r="FQ608" s="9"/>
      <c r="FR608" s="9"/>
      <c r="FS608" s="9"/>
      <c r="FT608" s="9"/>
      <c r="FU608" s="9"/>
      <c r="FV608" s="9"/>
      <c r="FW608" s="9"/>
      <c r="FX608" s="9"/>
      <c r="FY608" s="9"/>
      <c r="FZ608" s="9"/>
      <c r="GA608" s="9"/>
      <c r="GB608" s="9"/>
      <c r="GC608" s="9"/>
      <c r="GD608" s="9"/>
      <c r="GE608" s="9"/>
    </row>
    <row r="609" spans="22:187"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/>
      <c r="DW609" s="9"/>
      <c r="DX609" s="9"/>
      <c r="DY609" s="9"/>
      <c r="DZ609" s="9"/>
      <c r="EA609" s="9"/>
      <c r="EB609" s="9"/>
      <c r="EC609" s="9"/>
      <c r="ED609" s="9"/>
      <c r="EE609" s="9"/>
      <c r="EF609" s="9"/>
      <c r="EG609" s="9"/>
      <c r="EH609" s="9"/>
      <c r="EI609" s="9"/>
      <c r="EJ609" s="9"/>
      <c r="EK609" s="9"/>
      <c r="EL609" s="9"/>
      <c r="EM609" s="9"/>
      <c r="EN609" s="9"/>
      <c r="EO609" s="9"/>
      <c r="EP609" s="9"/>
      <c r="EQ609" s="9"/>
      <c r="ER609" s="9"/>
      <c r="ES609" s="9"/>
      <c r="ET609" s="9"/>
      <c r="EU609" s="9"/>
      <c r="EV609" s="9"/>
      <c r="EW609" s="9"/>
      <c r="EX609" s="9"/>
      <c r="EY609" s="9"/>
      <c r="EZ609" s="9"/>
      <c r="FA609" s="9"/>
      <c r="FB609" s="9"/>
      <c r="FC609" s="9"/>
      <c r="FD609" s="9"/>
      <c r="FE609" s="9"/>
      <c r="FF609" s="9"/>
      <c r="FG609" s="9"/>
      <c r="FH609" s="9"/>
      <c r="FI609" s="9"/>
      <c r="FJ609" s="9"/>
      <c r="FK609" s="9"/>
      <c r="FL609" s="9"/>
      <c r="FM609" s="9"/>
      <c r="FN609" s="9"/>
      <c r="FO609" s="9"/>
      <c r="FP609" s="9"/>
      <c r="FQ609" s="9"/>
      <c r="FR609" s="9"/>
      <c r="FS609" s="9"/>
      <c r="FT609" s="9"/>
      <c r="FU609" s="9"/>
      <c r="FV609" s="9"/>
      <c r="FW609" s="9"/>
      <c r="FX609" s="9"/>
      <c r="FY609" s="9"/>
      <c r="FZ609" s="9"/>
      <c r="GA609" s="9"/>
      <c r="GB609" s="9"/>
      <c r="GC609" s="9"/>
      <c r="GD609" s="9"/>
      <c r="GE609" s="9"/>
    </row>
    <row r="610" spans="22:187"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  <c r="DM610" s="9"/>
      <c r="DN610" s="9"/>
      <c r="DO610" s="9"/>
      <c r="DP610" s="9"/>
      <c r="DQ610" s="9"/>
      <c r="DR610" s="9"/>
      <c r="DS610" s="9"/>
      <c r="DT610" s="9"/>
      <c r="DU610" s="9"/>
      <c r="DV610" s="9"/>
      <c r="DW610" s="9"/>
      <c r="DX610" s="9"/>
      <c r="DY610" s="9"/>
      <c r="DZ610" s="9"/>
      <c r="EA610" s="9"/>
      <c r="EB610" s="9"/>
      <c r="EC610" s="9"/>
      <c r="ED610" s="9"/>
      <c r="EE610" s="9"/>
      <c r="EF610" s="9"/>
      <c r="EG610" s="9"/>
      <c r="EH610" s="9"/>
      <c r="EI610" s="9"/>
      <c r="EJ610" s="9"/>
      <c r="EK610" s="9"/>
      <c r="EL610" s="9"/>
      <c r="EM610" s="9"/>
      <c r="EN610" s="9"/>
      <c r="EO610" s="9"/>
      <c r="EP610" s="9"/>
      <c r="EQ610" s="9"/>
      <c r="ER610" s="9"/>
      <c r="ES610" s="9"/>
      <c r="ET610" s="9"/>
      <c r="EU610" s="9"/>
      <c r="EV610" s="9"/>
      <c r="EW610" s="9"/>
      <c r="EX610" s="9"/>
      <c r="EY610" s="9"/>
      <c r="EZ610" s="9"/>
      <c r="FA610" s="9"/>
      <c r="FB610" s="9"/>
      <c r="FC610" s="9"/>
      <c r="FD610" s="9"/>
      <c r="FE610" s="9"/>
      <c r="FF610" s="9"/>
      <c r="FG610" s="9"/>
      <c r="FH610" s="9"/>
      <c r="FI610" s="9"/>
      <c r="FJ610" s="9"/>
      <c r="FK610" s="9"/>
      <c r="FL610" s="9"/>
      <c r="FM610" s="9"/>
      <c r="FN610" s="9"/>
      <c r="FO610" s="9"/>
      <c r="FP610" s="9"/>
      <c r="FQ610" s="9"/>
      <c r="FR610" s="9"/>
      <c r="FS610" s="9"/>
      <c r="FT610" s="9"/>
      <c r="FU610" s="9"/>
      <c r="FV610" s="9"/>
      <c r="FW610" s="9"/>
      <c r="FX610" s="9"/>
      <c r="FY610" s="9"/>
      <c r="FZ610" s="9"/>
      <c r="GA610" s="9"/>
      <c r="GB610" s="9"/>
      <c r="GC610" s="9"/>
      <c r="GD610" s="9"/>
      <c r="GE610" s="9"/>
    </row>
    <row r="611" spans="22:187"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  <c r="DM611" s="9"/>
      <c r="DN611" s="9"/>
      <c r="DO611" s="9"/>
      <c r="DP611" s="9"/>
      <c r="DQ611" s="9"/>
      <c r="DR611" s="9"/>
      <c r="DS611" s="9"/>
      <c r="DT611" s="9"/>
      <c r="DU611" s="9"/>
      <c r="DV611" s="9"/>
      <c r="DW611" s="9"/>
      <c r="DX611" s="9"/>
      <c r="DY611" s="9"/>
      <c r="DZ611" s="9"/>
      <c r="EA611" s="9"/>
      <c r="EB611" s="9"/>
      <c r="EC611" s="9"/>
      <c r="ED611" s="9"/>
      <c r="EE611" s="9"/>
      <c r="EF611" s="9"/>
      <c r="EG611" s="9"/>
      <c r="EH611" s="9"/>
      <c r="EI611" s="9"/>
      <c r="EJ611" s="9"/>
      <c r="EK611" s="9"/>
      <c r="EL611" s="9"/>
      <c r="EM611" s="9"/>
      <c r="EN611" s="9"/>
      <c r="EO611" s="9"/>
      <c r="EP611" s="9"/>
      <c r="EQ611" s="9"/>
      <c r="ER611" s="9"/>
      <c r="ES611" s="9"/>
      <c r="ET611" s="9"/>
      <c r="EU611" s="9"/>
      <c r="EV611" s="9"/>
      <c r="EW611" s="9"/>
      <c r="EX611" s="9"/>
      <c r="EY611" s="9"/>
      <c r="EZ611" s="9"/>
      <c r="FA611" s="9"/>
      <c r="FB611" s="9"/>
      <c r="FC611" s="9"/>
      <c r="FD611" s="9"/>
      <c r="FE611" s="9"/>
      <c r="FF611" s="9"/>
      <c r="FG611" s="9"/>
      <c r="FH611" s="9"/>
      <c r="FI611" s="9"/>
      <c r="FJ611" s="9"/>
      <c r="FK611" s="9"/>
      <c r="FL611" s="9"/>
      <c r="FM611" s="9"/>
      <c r="FN611" s="9"/>
      <c r="FO611" s="9"/>
      <c r="FP611" s="9"/>
      <c r="FQ611" s="9"/>
      <c r="FR611" s="9"/>
      <c r="FS611" s="9"/>
      <c r="FT611" s="9"/>
      <c r="FU611" s="9"/>
      <c r="FV611" s="9"/>
      <c r="FW611" s="9"/>
      <c r="FX611" s="9"/>
      <c r="FY611" s="9"/>
      <c r="FZ611" s="9"/>
      <c r="GA611" s="9"/>
      <c r="GB611" s="9"/>
      <c r="GC611" s="9"/>
      <c r="GD611" s="9"/>
      <c r="GE611" s="9"/>
    </row>
    <row r="612" spans="22:187"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  <c r="DM612" s="9"/>
      <c r="DN612" s="9"/>
      <c r="DO612" s="9"/>
      <c r="DP612" s="9"/>
      <c r="DQ612" s="9"/>
      <c r="DR612" s="9"/>
      <c r="DS612" s="9"/>
      <c r="DT612" s="9"/>
      <c r="DU612" s="9"/>
      <c r="DV612" s="9"/>
      <c r="DW612" s="9"/>
      <c r="DX612" s="9"/>
      <c r="DY612" s="9"/>
      <c r="DZ612" s="9"/>
      <c r="EA612" s="9"/>
      <c r="EB612" s="9"/>
      <c r="EC612" s="9"/>
      <c r="ED612" s="9"/>
      <c r="EE612" s="9"/>
      <c r="EF612" s="9"/>
      <c r="EG612" s="9"/>
      <c r="EH612" s="9"/>
      <c r="EI612" s="9"/>
      <c r="EJ612" s="9"/>
      <c r="EK612" s="9"/>
      <c r="EL612" s="9"/>
      <c r="EM612" s="9"/>
      <c r="EN612" s="9"/>
      <c r="EO612" s="9"/>
      <c r="EP612" s="9"/>
      <c r="EQ612" s="9"/>
      <c r="ER612" s="9"/>
      <c r="ES612" s="9"/>
      <c r="ET612" s="9"/>
      <c r="EU612" s="9"/>
      <c r="EV612" s="9"/>
      <c r="EW612" s="9"/>
      <c r="EX612" s="9"/>
      <c r="EY612" s="9"/>
      <c r="EZ612" s="9"/>
      <c r="FA612" s="9"/>
      <c r="FB612" s="9"/>
      <c r="FC612" s="9"/>
      <c r="FD612" s="9"/>
      <c r="FE612" s="9"/>
      <c r="FF612" s="9"/>
      <c r="FG612" s="9"/>
      <c r="FH612" s="9"/>
      <c r="FI612" s="9"/>
      <c r="FJ612" s="9"/>
      <c r="FK612" s="9"/>
      <c r="FL612" s="9"/>
      <c r="FM612" s="9"/>
      <c r="FN612" s="9"/>
      <c r="FO612" s="9"/>
      <c r="FP612" s="9"/>
      <c r="FQ612" s="9"/>
      <c r="FR612" s="9"/>
      <c r="FS612" s="9"/>
      <c r="FT612" s="9"/>
      <c r="FU612" s="9"/>
      <c r="FV612" s="9"/>
      <c r="FW612" s="9"/>
      <c r="FX612" s="9"/>
      <c r="FY612" s="9"/>
      <c r="FZ612" s="9"/>
      <c r="GA612" s="9"/>
      <c r="GB612" s="9"/>
      <c r="GC612" s="9"/>
      <c r="GD612" s="9"/>
      <c r="GE612" s="9"/>
    </row>
    <row r="613" spans="22:187"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  <c r="DM613" s="9"/>
      <c r="DN613" s="9"/>
      <c r="DO613" s="9"/>
      <c r="DP613" s="9"/>
      <c r="DQ613" s="9"/>
      <c r="DR613" s="9"/>
      <c r="DS613" s="9"/>
      <c r="DT613" s="9"/>
      <c r="DU613" s="9"/>
      <c r="DV613" s="9"/>
      <c r="DW613" s="9"/>
      <c r="DX613" s="9"/>
      <c r="DY613" s="9"/>
      <c r="DZ613" s="9"/>
      <c r="EA613" s="9"/>
      <c r="EB613" s="9"/>
      <c r="EC613" s="9"/>
      <c r="ED613" s="9"/>
      <c r="EE613" s="9"/>
      <c r="EF613" s="9"/>
      <c r="EG613" s="9"/>
      <c r="EH613" s="9"/>
      <c r="EI613" s="9"/>
      <c r="EJ613" s="9"/>
      <c r="EK613" s="9"/>
      <c r="EL613" s="9"/>
      <c r="EM613" s="9"/>
      <c r="EN613" s="9"/>
      <c r="EO613" s="9"/>
      <c r="EP613" s="9"/>
      <c r="EQ613" s="9"/>
      <c r="ER613" s="9"/>
      <c r="ES613" s="9"/>
      <c r="ET613" s="9"/>
      <c r="EU613" s="9"/>
      <c r="EV613" s="9"/>
      <c r="EW613" s="9"/>
      <c r="EX613" s="9"/>
      <c r="EY613" s="9"/>
      <c r="EZ613" s="9"/>
      <c r="FA613" s="9"/>
      <c r="FB613" s="9"/>
      <c r="FC613" s="9"/>
      <c r="FD613" s="9"/>
      <c r="FE613" s="9"/>
      <c r="FF613" s="9"/>
      <c r="FG613" s="9"/>
      <c r="FH613" s="9"/>
      <c r="FI613" s="9"/>
      <c r="FJ613" s="9"/>
      <c r="FK613" s="9"/>
      <c r="FL613" s="9"/>
      <c r="FM613" s="9"/>
      <c r="FN613" s="9"/>
      <c r="FO613" s="9"/>
      <c r="FP613" s="9"/>
      <c r="FQ613" s="9"/>
      <c r="FR613" s="9"/>
      <c r="FS613" s="9"/>
      <c r="FT613" s="9"/>
      <c r="FU613" s="9"/>
      <c r="FV613" s="9"/>
      <c r="FW613" s="9"/>
      <c r="FX613" s="9"/>
      <c r="FY613" s="9"/>
      <c r="FZ613" s="9"/>
      <c r="GA613" s="9"/>
      <c r="GB613" s="9"/>
      <c r="GC613" s="9"/>
      <c r="GD613" s="9"/>
      <c r="GE613" s="9"/>
    </row>
    <row r="614" spans="22:187"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  <c r="DM614" s="9"/>
      <c r="DN614" s="9"/>
      <c r="DO614" s="9"/>
      <c r="DP614" s="9"/>
      <c r="DQ614" s="9"/>
      <c r="DR614" s="9"/>
      <c r="DS614" s="9"/>
      <c r="DT614" s="9"/>
      <c r="DU614" s="9"/>
      <c r="DV614" s="9"/>
      <c r="DW614" s="9"/>
      <c r="DX614" s="9"/>
      <c r="DY614" s="9"/>
      <c r="DZ614" s="9"/>
      <c r="EA614" s="9"/>
      <c r="EB614" s="9"/>
      <c r="EC614" s="9"/>
      <c r="ED614" s="9"/>
      <c r="EE614" s="9"/>
      <c r="EF614" s="9"/>
      <c r="EG614" s="9"/>
      <c r="EH614" s="9"/>
      <c r="EI614" s="9"/>
      <c r="EJ614" s="9"/>
      <c r="EK614" s="9"/>
      <c r="EL614" s="9"/>
      <c r="EM614" s="9"/>
      <c r="EN614" s="9"/>
      <c r="EO614" s="9"/>
      <c r="EP614" s="9"/>
      <c r="EQ614" s="9"/>
      <c r="ER614" s="9"/>
      <c r="ES614" s="9"/>
      <c r="ET614" s="9"/>
      <c r="EU614" s="9"/>
      <c r="EV614" s="9"/>
      <c r="EW614" s="9"/>
      <c r="EX614" s="9"/>
      <c r="EY614" s="9"/>
      <c r="EZ614" s="9"/>
      <c r="FA614" s="9"/>
      <c r="FB614" s="9"/>
      <c r="FC614" s="9"/>
      <c r="FD614" s="9"/>
      <c r="FE614" s="9"/>
      <c r="FF614" s="9"/>
      <c r="FG614" s="9"/>
      <c r="FH614" s="9"/>
      <c r="FI614" s="9"/>
      <c r="FJ614" s="9"/>
      <c r="FK614" s="9"/>
      <c r="FL614" s="9"/>
      <c r="FM614" s="9"/>
      <c r="FN614" s="9"/>
      <c r="FO614" s="9"/>
      <c r="FP614" s="9"/>
      <c r="FQ614" s="9"/>
      <c r="FR614" s="9"/>
      <c r="FS614" s="9"/>
      <c r="FT614" s="9"/>
      <c r="FU614" s="9"/>
      <c r="FV614" s="9"/>
      <c r="FW614" s="9"/>
      <c r="FX614" s="9"/>
      <c r="FY614" s="9"/>
      <c r="FZ614" s="9"/>
      <c r="GA614" s="9"/>
      <c r="GB614" s="9"/>
      <c r="GC614" s="9"/>
      <c r="GD614" s="9"/>
      <c r="GE614" s="9"/>
    </row>
    <row r="615" spans="22:187"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/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/>
      <c r="EG615" s="9"/>
      <c r="EH615" s="9"/>
      <c r="EI615" s="9"/>
      <c r="EJ615" s="9"/>
      <c r="EK615" s="9"/>
      <c r="EL615" s="9"/>
      <c r="EM615" s="9"/>
      <c r="EN615" s="9"/>
      <c r="EO615" s="9"/>
      <c r="EP615" s="9"/>
      <c r="EQ615" s="9"/>
      <c r="ER615" s="9"/>
      <c r="ES615" s="9"/>
      <c r="ET615" s="9"/>
      <c r="EU615" s="9"/>
      <c r="EV615" s="9"/>
      <c r="EW615" s="9"/>
      <c r="EX615" s="9"/>
      <c r="EY615" s="9"/>
      <c r="EZ615" s="9"/>
      <c r="FA615" s="9"/>
      <c r="FB615" s="9"/>
      <c r="FC615" s="9"/>
      <c r="FD615" s="9"/>
      <c r="FE615" s="9"/>
      <c r="FF615" s="9"/>
      <c r="FG615" s="9"/>
      <c r="FH615" s="9"/>
      <c r="FI615" s="9"/>
      <c r="FJ615" s="9"/>
      <c r="FK615" s="9"/>
      <c r="FL615" s="9"/>
      <c r="FM615" s="9"/>
      <c r="FN615" s="9"/>
      <c r="FO615" s="9"/>
      <c r="FP615" s="9"/>
      <c r="FQ615" s="9"/>
      <c r="FR615" s="9"/>
      <c r="FS615" s="9"/>
      <c r="FT615" s="9"/>
      <c r="FU615" s="9"/>
      <c r="FV615" s="9"/>
      <c r="FW615" s="9"/>
      <c r="FX615" s="9"/>
      <c r="FY615" s="9"/>
      <c r="FZ615" s="9"/>
      <c r="GA615" s="9"/>
      <c r="GB615" s="9"/>
      <c r="GC615" s="9"/>
      <c r="GD615" s="9"/>
      <c r="GE615" s="9"/>
    </row>
    <row r="616" spans="22:187"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/>
      <c r="DV616" s="9"/>
      <c r="DW616" s="9"/>
      <c r="DX616" s="9"/>
      <c r="DY616" s="9"/>
      <c r="DZ616" s="9"/>
      <c r="EA616" s="9"/>
      <c r="EB616" s="9"/>
      <c r="EC616" s="9"/>
      <c r="ED616" s="9"/>
      <c r="EE616" s="9"/>
      <c r="EF616" s="9"/>
      <c r="EG616" s="9"/>
      <c r="EH616" s="9"/>
      <c r="EI616" s="9"/>
      <c r="EJ616" s="9"/>
      <c r="EK616" s="9"/>
      <c r="EL616" s="9"/>
      <c r="EM616" s="9"/>
      <c r="EN616" s="9"/>
      <c r="EO616" s="9"/>
      <c r="EP616" s="9"/>
      <c r="EQ616" s="9"/>
      <c r="ER616" s="9"/>
      <c r="ES616" s="9"/>
      <c r="ET616" s="9"/>
      <c r="EU616" s="9"/>
      <c r="EV616" s="9"/>
      <c r="EW616" s="9"/>
      <c r="EX616" s="9"/>
      <c r="EY616" s="9"/>
      <c r="EZ616" s="9"/>
      <c r="FA616" s="9"/>
      <c r="FB616" s="9"/>
      <c r="FC616" s="9"/>
      <c r="FD616" s="9"/>
      <c r="FE616" s="9"/>
      <c r="FF616" s="9"/>
      <c r="FG616" s="9"/>
      <c r="FH616" s="9"/>
      <c r="FI616" s="9"/>
      <c r="FJ616" s="9"/>
      <c r="FK616" s="9"/>
      <c r="FL616" s="9"/>
      <c r="FM616" s="9"/>
      <c r="FN616" s="9"/>
      <c r="FO616" s="9"/>
      <c r="FP616" s="9"/>
      <c r="FQ616" s="9"/>
      <c r="FR616" s="9"/>
      <c r="FS616" s="9"/>
      <c r="FT616" s="9"/>
      <c r="FU616" s="9"/>
      <c r="FV616" s="9"/>
      <c r="FW616" s="9"/>
      <c r="FX616" s="9"/>
      <c r="FY616" s="9"/>
      <c r="FZ616" s="9"/>
      <c r="GA616" s="9"/>
      <c r="GB616" s="9"/>
      <c r="GC616" s="9"/>
      <c r="GD616" s="9"/>
      <c r="GE616" s="9"/>
    </row>
    <row r="617" spans="22:187"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/>
      <c r="DV617" s="9"/>
      <c r="DW617" s="9"/>
      <c r="DX617" s="9"/>
      <c r="DY617" s="9"/>
      <c r="DZ617" s="9"/>
      <c r="EA617" s="9"/>
      <c r="EB617" s="9"/>
      <c r="EC617" s="9"/>
      <c r="ED617" s="9"/>
      <c r="EE617" s="9"/>
      <c r="EF617" s="9"/>
      <c r="EG617" s="9"/>
      <c r="EH617" s="9"/>
      <c r="EI617" s="9"/>
      <c r="EJ617" s="9"/>
      <c r="EK617" s="9"/>
      <c r="EL617" s="9"/>
      <c r="EM617" s="9"/>
      <c r="EN617" s="9"/>
      <c r="EO617" s="9"/>
      <c r="EP617" s="9"/>
      <c r="EQ617" s="9"/>
      <c r="ER617" s="9"/>
      <c r="ES617" s="9"/>
      <c r="ET617" s="9"/>
      <c r="EU617" s="9"/>
      <c r="EV617" s="9"/>
      <c r="EW617" s="9"/>
      <c r="EX617" s="9"/>
      <c r="EY617" s="9"/>
      <c r="EZ617" s="9"/>
      <c r="FA617" s="9"/>
      <c r="FB617" s="9"/>
      <c r="FC617" s="9"/>
      <c r="FD617" s="9"/>
      <c r="FE617" s="9"/>
      <c r="FF617" s="9"/>
      <c r="FG617" s="9"/>
      <c r="FH617" s="9"/>
      <c r="FI617" s="9"/>
      <c r="FJ617" s="9"/>
      <c r="FK617" s="9"/>
      <c r="FL617" s="9"/>
      <c r="FM617" s="9"/>
      <c r="FN617" s="9"/>
      <c r="FO617" s="9"/>
      <c r="FP617" s="9"/>
      <c r="FQ617" s="9"/>
      <c r="FR617" s="9"/>
      <c r="FS617" s="9"/>
      <c r="FT617" s="9"/>
      <c r="FU617" s="9"/>
      <c r="FV617" s="9"/>
      <c r="FW617" s="9"/>
      <c r="FX617" s="9"/>
      <c r="FY617" s="9"/>
      <c r="FZ617" s="9"/>
      <c r="GA617" s="9"/>
      <c r="GB617" s="9"/>
      <c r="GC617" s="9"/>
      <c r="GD617" s="9"/>
      <c r="GE617" s="9"/>
    </row>
    <row r="618" spans="22:187"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  <c r="DM618" s="9"/>
      <c r="DN618" s="9"/>
      <c r="DO618" s="9"/>
      <c r="DP618" s="9"/>
      <c r="DQ618" s="9"/>
      <c r="DR618" s="9"/>
      <c r="DS618" s="9"/>
      <c r="DT618" s="9"/>
      <c r="DU618" s="9"/>
      <c r="DV618" s="9"/>
      <c r="DW618" s="9"/>
      <c r="DX618" s="9"/>
      <c r="DY618" s="9"/>
      <c r="DZ618" s="9"/>
      <c r="EA618" s="9"/>
      <c r="EB618" s="9"/>
      <c r="EC618" s="9"/>
      <c r="ED618" s="9"/>
      <c r="EE618" s="9"/>
      <c r="EF618" s="9"/>
      <c r="EG618" s="9"/>
      <c r="EH618" s="9"/>
      <c r="EI618" s="9"/>
      <c r="EJ618" s="9"/>
      <c r="EK618" s="9"/>
      <c r="EL618" s="9"/>
      <c r="EM618" s="9"/>
      <c r="EN618" s="9"/>
      <c r="EO618" s="9"/>
      <c r="EP618" s="9"/>
      <c r="EQ618" s="9"/>
      <c r="ER618" s="9"/>
      <c r="ES618" s="9"/>
      <c r="ET618" s="9"/>
      <c r="EU618" s="9"/>
      <c r="EV618" s="9"/>
      <c r="EW618" s="9"/>
      <c r="EX618" s="9"/>
      <c r="EY618" s="9"/>
      <c r="EZ618" s="9"/>
      <c r="FA618" s="9"/>
      <c r="FB618" s="9"/>
      <c r="FC618" s="9"/>
      <c r="FD618" s="9"/>
      <c r="FE618" s="9"/>
      <c r="FF618" s="9"/>
      <c r="FG618" s="9"/>
      <c r="FH618" s="9"/>
      <c r="FI618" s="9"/>
      <c r="FJ618" s="9"/>
      <c r="FK618" s="9"/>
      <c r="FL618" s="9"/>
      <c r="FM618" s="9"/>
      <c r="FN618" s="9"/>
      <c r="FO618" s="9"/>
      <c r="FP618" s="9"/>
      <c r="FQ618" s="9"/>
      <c r="FR618" s="9"/>
      <c r="FS618" s="9"/>
      <c r="FT618" s="9"/>
      <c r="FU618" s="9"/>
      <c r="FV618" s="9"/>
      <c r="FW618" s="9"/>
      <c r="FX618" s="9"/>
      <c r="FY618" s="9"/>
      <c r="FZ618" s="9"/>
      <c r="GA618" s="9"/>
      <c r="GB618" s="9"/>
      <c r="GC618" s="9"/>
      <c r="GD618" s="9"/>
      <c r="GE618" s="9"/>
    </row>
    <row r="619" spans="22:187"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  <c r="DM619" s="9"/>
      <c r="DN619" s="9"/>
      <c r="DO619" s="9"/>
      <c r="DP619" s="9"/>
      <c r="DQ619" s="9"/>
      <c r="DR619" s="9"/>
      <c r="DS619" s="9"/>
      <c r="DT619" s="9"/>
      <c r="DU619" s="9"/>
      <c r="DV619" s="9"/>
      <c r="DW619" s="9"/>
      <c r="DX619" s="9"/>
      <c r="DY619" s="9"/>
      <c r="DZ619" s="9"/>
      <c r="EA619" s="9"/>
      <c r="EB619" s="9"/>
      <c r="EC619" s="9"/>
      <c r="ED619" s="9"/>
      <c r="EE619" s="9"/>
      <c r="EF619" s="9"/>
      <c r="EG619" s="9"/>
      <c r="EH619" s="9"/>
      <c r="EI619" s="9"/>
      <c r="EJ619" s="9"/>
      <c r="EK619" s="9"/>
      <c r="EL619" s="9"/>
      <c r="EM619" s="9"/>
      <c r="EN619" s="9"/>
      <c r="EO619" s="9"/>
      <c r="EP619" s="9"/>
      <c r="EQ619" s="9"/>
      <c r="ER619" s="9"/>
      <c r="ES619" s="9"/>
      <c r="ET619" s="9"/>
      <c r="EU619" s="9"/>
      <c r="EV619" s="9"/>
      <c r="EW619" s="9"/>
      <c r="EX619" s="9"/>
      <c r="EY619" s="9"/>
      <c r="EZ619" s="9"/>
      <c r="FA619" s="9"/>
      <c r="FB619" s="9"/>
      <c r="FC619" s="9"/>
      <c r="FD619" s="9"/>
      <c r="FE619" s="9"/>
      <c r="FF619" s="9"/>
      <c r="FG619" s="9"/>
      <c r="FH619" s="9"/>
      <c r="FI619" s="9"/>
      <c r="FJ619" s="9"/>
      <c r="FK619" s="9"/>
      <c r="FL619" s="9"/>
      <c r="FM619" s="9"/>
      <c r="FN619" s="9"/>
      <c r="FO619" s="9"/>
      <c r="FP619" s="9"/>
      <c r="FQ619" s="9"/>
      <c r="FR619" s="9"/>
      <c r="FS619" s="9"/>
      <c r="FT619" s="9"/>
      <c r="FU619" s="9"/>
      <c r="FV619" s="9"/>
      <c r="FW619" s="9"/>
      <c r="FX619" s="9"/>
      <c r="FY619" s="9"/>
      <c r="FZ619" s="9"/>
      <c r="GA619" s="9"/>
      <c r="GB619" s="9"/>
      <c r="GC619" s="9"/>
      <c r="GD619" s="9"/>
      <c r="GE619" s="9"/>
    </row>
    <row r="620" spans="22:187"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  <c r="EM620" s="9"/>
      <c r="EN620" s="9"/>
      <c r="EO620" s="9"/>
      <c r="EP620" s="9"/>
      <c r="EQ620" s="9"/>
      <c r="ER620" s="9"/>
      <c r="ES620" s="9"/>
      <c r="ET620" s="9"/>
      <c r="EU620" s="9"/>
      <c r="EV620" s="9"/>
      <c r="EW620" s="9"/>
      <c r="EX620" s="9"/>
      <c r="EY620" s="9"/>
      <c r="EZ620" s="9"/>
      <c r="FA620" s="9"/>
      <c r="FB620" s="9"/>
      <c r="FC620" s="9"/>
      <c r="FD620" s="9"/>
      <c r="FE620" s="9"/>
      <c r="FF620" s="9"/>
      <c r="FG620" s="9"/>
      <c r="FH620" s="9"/>
      <c r="FI620" s="9"/>
      <c r="FJ620" s="9"/>
      <c r="FK620" s="9"/>
      <c r="FL620" s="9"/>
      <c r="FM620" s="9"/>
      <c r="FN620" s="9"/>
      <c r="FO620" s="9"/>
      <c r="FP620" s="9"/>
      <c r="FQ620" s="9"/>
      <c r="FR620" s="9"/>
      <c r="FS620" s="9"/>
      <c r="FT620" s="9"/>
      <c r="FU620" s="9"/>
      <c r="FV620" s="9"/>
      <c r="FW620" s="9"/>
      <c r="FX620" s="9"/>
      <c r="FY620" s="9"/>
      <c r="FZ620" s="9"/>
      <c r="GA620" s="9"/>
      <c r="GB620" s="9"/>
      <c r="GC620" s="9"/>
      <c r="GD620" s="9"/>
      <c r="GE620" s="9"/>
    </row>
    <row r="621" spans="22:187"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  <c r="DM621" s="9"/>
      <c r="DN621" s="9"/>
      <c r="DO621" s="9"/>
      <c r="DP621" s="9"/>
      <c r="DQ621" s="9"/>
      <c r="DR621" s="9"/>
      <c r="DS621" s="9"/>
      <c r="DT621" s="9"/>
      <c r="DU621" s="9"/>
      <c r="DV621" s="9"/>
      <c r="DW621" s="9"/>
      <c r="DX621" s="9"/>
      <c r="DY621" s="9"/>
      <c r="DZ621" s="9"/>
      <c r="EA621" s="9"/>
      <c r="EB621" s="9"/>
      <c r="EC621" s="9"/>
      <c r="ED621" s="9"/>
      <c r="EE621" s="9"/>
      <c r="EF621" s="9"/>
      <c r="EG621" s="9"/>
      <c r="EH621" s="9"/>
      <c r="EI621" s="9"/>
      <c r="EJ621" s="9"/>
      <c r="EK621" s="9"/>
      <c r="EL621" s="9"/>
      <c r="EM621" s="9"/>
      <c r="EN621" s="9"/>
      <c r="EO621" s="9"/>
      <c r="EP621" s="9"/>
      <c r="EQ621" s="9"/>
      <c r="ER621" s="9"/>
      <c r="ES621" s="9"/>
      <c r="ET621" s="9"/>
      <c r="EU621" s="9"/>
      <c r="EV621" s="9"/>
      <c r="EW621" s="9"/>
      <c r="EX621" s="9"/>
      <c r="EY621" s="9"/>
      <c r="EZ621" s="9"/>
      <c r="FA621" s="9"/>
      <c r="FB621" s="9"/>
      <c r="FC621" s="9"/>
      <c r="FD621" s="9"/>
      <c r="FE621" s="9"/>
      <c r="FF621" s="9"/>
      <c r="FG621" s="9"/>
      <c r="FH621" s="9"/>
      <c r="FI621" s="9"/>
      <c r="FJ621" s="9"/>
      <c r="FK621" s="9"/>
      <c r="FL621" s="9"/>
      <c r="FM621" s="9"/>
      <c r="FN621" s="9"/>
      <c r="FO621" s="9"/>
      <c r="FP621" s="9"/>
      <c r="FQ621" s="9"/>
      <c r="FR621" s="9"/>
      <c r="FS621" s="9"/>
      <c r="FT621" s="9"/>
      <c r="FU621" s="9"/>
      <c r="FV621" s="9"/>
      <c r="FW621" s="9"/>
      <c r="FX621" s="9"/>
      <c r="FY621" s="9"/>
      <c r="FZ621" s="9"/>
      <c r="GA621" s="9"/>
      <c r="GB621" s="9"/>
      <c r="GC621" s="9"/>
      <c r="GD621" s="9"/>
      <c r="GE621" s="9"/>
    </row>
    <row r="622" spans="22:187"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  <c r="DM622" s="9"/>
      <c r="DN622" s="9"/>
      <c r="DO622" s="9"/>
      <c r="DP622" s="9"/>
      <c r="DQ622" s="9"/>
      <c r="DR622" s="9"/>
      <c r="DS622" s="9"/>
      <c r="DT622" s="9"/>
      <c r="DU622" s="9"/>
      <c r="DV622" s="9"/>
      <c r="DW622" s="9"/>
      <c r="DX622" s="9"/>
      <c r="DY622" s="9"/>
      <c r="DZ622" s="9"/>
      <c r="EA622" s="9"/>
      <c r="EB622" s="9"/>
      <c r="EC622" s="9"/>
      <c r="ED622" s="9"/>
      <c r="EE622" s="9"/>
      <c r="EF622" s="9"/>
      <c r="EG622" s="9"/>
      <c r="EH622" s="9"/>
      <c r="EI622" s="9"/>
      <c r="EJ622" s="9"/>
      <c r="EK622" s="9"/>
      <c r="EL622" s="9"/>
      <c r="EM622" s="9"/>
      <c r="EN622" s="9"/>
      <c r="EO622" s="9"/>
      <c r="EP622" s="9"/>
      <c r="EQ622" s="9"/>
      <c r="ER622" s="9"/>
      <c r="ES622" s="9"/>
      <c r="ET622" s="9"/>
      <c r="EU622" s="9"/>
      <c r="EV622" s="9"/>
      <c r="EW622" s="9"/>
      <c r="EX622" s="9"/>
      <c r="EY622" s="9"/>
      <c r="EZ622" s="9"/>
      <c r="FA622" s="9"/>
      <c r="FB622" s="9"/>
      <c r="FC622" s="9"/>
      <c r="FD622" s="9"/>
      <c r="FE622" s="9"/>
      <c r="FF622" s="9"/>
      <c r="FG622" s="9"/>
      <c r="FH622" s="9"/>
      <c r="FI622" s="9"/>
      <c r="FJ622" s="9"/>
      <c r="FK622" s="9"/>
      <c r="FL622" s="9"/>
      <c r="FM622" s="9"/>
      <c r="FN622" s="9"/>
      <c r="FO622" s="9"/>
      <c r="FP622" s="9"/>
      <c r="FQ622" s="9"/>
      <c r="FR622" s="9"/>
      <c r="FS622" s="9"/>
      <c r="FT622" s="9"/>
      <c r="FU622" s="9"/>
      <c r="FV622" s="9"/>
      <c r="FW622" s="9"/>
      <c r="FX622" s="9"/>
      <c r="FY622" s="9"/>
      <c r="FZ622" s="9"/>
      <c r="GA622" s="9"/>
      <c r="GB622" s="9"/>
      <c r="GC622" s="9"/>
      <c r="GD622" s="9"/>
      <c r="GE622" s="9"/>
    </row>
    <row r="623" spans="22:187"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  <c r="DM623" s="9"/>
      <c r="DN623" s="9"/>
      <c r="DO623" s="9"/>
      <c r="DP623" s="9"/>
      <c r="DQ623" s="9"/>
      <c r="DR623" s="9"/>
      <c r="DS623" s="9"/>
      <c r="DT623" s="9"/>
      <c r="DU623" s="9"/>
      <c r="DV623" s="9"/>
      <c r="DW623" s="9"/>
      <c r="DX623" s="9"/>
      <c r="DY623" s="9"/>
      <c r="DZ623" s="9"/>
      <c r="EA623" s="9"/>
      <c r="EB623" s="9"/>
      <c r="EC623" s="9"/>
      <c r="ED623" s="9"/>
      <c r="EE623" s="9"/>
      <c r="EF623" s="9"/>
      <c r="EG623" s="9"/>
      <c r="EH623" s="9"/>
      <c r="EI623" s="9"/>
      <c r="EJ623" s="9"/>
      <c r="EK623" s="9"/>
      <c r="EL623" s="9"/>
      <c r="EM623" s="9"/>
      <c r="EN623" s="9"/>
      <c r="EO623" s="9"/>
      <c r="EP623" s="9"/>
      <c r="EQ623" s="9"/>
      <c r="ER623" s="9"/>
      <c r="ES623" s="9"/>
      <c r="ET623" s="9"/>
      <c r="EU623" s="9"/>
      <c r="EV623" s="9"/>
      <c r="EW623" s="9"/>
      <c r="EX623" s="9"/>
      <c r="EY623" s="9"/>
      <c r="EZ623" s="9"/>
      <c r="FA623" s="9"/>
      <c r="FB623" s="9"/>
      <c r="FC623" s="9"/>
      <c r="FD623" s="9"/>
      <c r="FE623" s="9"/>
      <c r="FF623" s="9"/>
      <c r="FG623" s="9"/>
      <c r="FH623" s="9"/>
      <c r="FI623" s="9"/>
      <c r="FJ623" s="9"/>
      <c r="FK623" s="9"/>
      <c r="FL623" s="9"/>
      <c r="FM623" s="9"/>
      <c r="FN623" s="9"/>
      <c r="FO623" s="9"/>
      <c r="FP623" s="9"/>
      <c r="FQ623" s="9"/>
      <c r="FR623" s="9"/>
      <c r="FS623" s="9"/>
      <c r="FT623" s="9"/>
      <c r="FU623" s="9"/>
      <c r="FV623" s="9"/>
      <c r="FW623" s="9"/>
      <c r="FX623" s="9"/>
      <c r="FY623" s="9"/>
      <c r="FZ623" s="9"/>
      <c r="GA623" s="9"/>
      <c r="GB623" s="9"/>
      <c r="GC623" s="9"/>
      <c r="GD623" s="9"/>
      <c r="GE623" s="9"/>
    </row>
    <row r="624" spans="22:187"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  <c r="DM624" s="9"/>
      <c r="DN624" s="9"/>
      <c r="DO624" s="9"/>
      <c r="DP624" s="9"/>
      <c r="DQ624" s="9"/>
      <c r="DR624" s="9"/>
      <c r="DS624" s="9"/>
      <c r="DT624" s="9"/>
      <c r="DU624" s="9"/>
      <c r="DV624" s="9"/>
      <c r="DW624" s="9"/>
      <c r="DX624" s="9"/>
      <c r="DY624" s="9"/>
      <c r="DZ624" s="9"/>
      <c r="EA624" s="9"/>
      <c r="EB624" s="9"/>
      <c r="EC624" s="9"/>
      <c r="ED624" s="9"/>
      <c r="EE624" s="9"/>
      <c r="EF624" s="9"/>
      <c r="EG624" s="9"/>
      <c r="EH624" s="9"/>
      <c r="EI624" s="9"/>
      <c r="EJ624" s="9"/>
      <c r="EK624" s="9"/>
      <c r="EL624" s="9"/>
      <c r="EM624" s="9"/>
      <c r="EN624" s="9"/>
      <c r="EO624" s="9"/>
      <c r="EP624" s="9"/>
      <c r="EQ624" s="9"/>
      <c r="ER624" s="9"/>
      <c r="ES624" s="9"/>
      <c r="ET624" s="9"/>
      <c r="EU624" s="9"/>
      <c r="EV624" s="9"/>
      <c r="EW624" s="9"/>
      <c r="EX624" s="9"/>
      <c r="EY624" s="9"/>
      <c r="EZ624" s="9"/>
      <c r="FA624" s="9"/>
      <c r="FB624" s="9"/>
      <c r="FC624" s="9"/>
      <c r="FD624" s="9"/>
      <c r="FE624" s="9"/>
      <c r="FF624" s="9"/>
      <c r="FG624" s="9"/>
      <c r="FH624" s="9"/>
      <c r="FI624" s="9"/>
      <c r="FJ624" s="9"/>
      <c r="FK624" s="9"/>
      <c r="FL624" s="9"/>
      <c r="FM624" s="9"/>
      <c r="FN624" s="9"/>
      <c r="FO624" s="9"/>
      <c r="FP624" s="9"/>
      <c r="FQ624" s="9"/>
      <c r="FR624" s="9"/>
      <c r="FS624" s="9"/>
      <c r="FT624" s="9"/>
      <c r="FU624" s="9"/>
      <c r="FV624" s="9"/>
      <c r="FW624" s="9"/>
      <c r="FX624" s="9"/>
      <c r="FY624" s="9"/>
      <c r="FZ624" s="9"/>
      <c r="GA624" s="9"/>
      <c r="GB624" s="9"/>
      <c r="GC624" s="9"/>
      <c r="GD624" s="9"/>
      <c r="GE624" s="9"/>
    </row>
    <row r="625" spans="22:187"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/>
      <c r="DV625" s="9"/>
      <c r="DW625" s="9"/>
      <c r="DX625" s="9"/>
      <c r="DY625" s="9"/>
      <c r="DZ625" s="9"/>
      <c r="EA625" s="9"/>
      <c r="EB625" s="9"/>
      <c r="EC625" s="9"/>
      <c r="ED625" s="9"/>
      <c r="EE625" s="9"/>
      <c r="EF625" s="9"/>
      <c r="EG625" s="9"/>
      <c r="EH625" s="9"/>
      <c r="EI625" s="9"/>
      <c r="EJ625" s="9"/>
      <c r="EK625" s="9"/>
      <c r="EL625" s="9"/>
      <c r="EM625" s="9"/>
      <c r="EN625" s="9"/>
      <c r="EO625" s="9"/>
      <c r="EP625" s="9"/>
      <c r="EQ625" s="9"/>
      <c r="ER625" s="9"/>
      <c r="ES625" s="9"/>
      <c r="ET625" s="9"/>
      <c r="EU625" s="9"/>
      <c r="EV625" s="9"/>
      <c r="EW625" s="9"/>
      <c r="EX625" s="9"/>
      <c r="EY625" s="9"/>
      <c r="EZ625" s="9"/>
      <c r="FA625" s="9"/>
      <c r="FB625" s="9"/>
      <c r="FC625" s="9"/>
      <c r="FD625" s="9"/>
      <c r="FE625" s="9"/>
      <c r="FF625" s="9"/>
      <c r="FG625" s="9"/>
      <c r="FH625" s="9"/>
      <c r="FI625" s="9"/>
      <c r="FJ625" s="9"/>
      <c r="FK625" s="9"/>
      <c r="FL625" s="9"/>
      <c r="FM625" s="9"/>
      <c r="FN625" s="9"/>
      <c r="FO625" s="9"/>
      <c r="FP625" s="9"/>
      <c r="FQ625" s="9"/>
      <c r="FR625" s="9"/>
      <c r="FS625" s="9"/>
      <c r="FT625" s="9"/>
      <c r="FU625" s="9"/>
      <c r="FV625" s="9"/>
      <c r="FW625" s="9"/>
      <c r="FX625" s="9"/>
      <c r="FY625" s="9"/>
      <c r="FZ625" s="9"/>
      <c r="GA625" s="9"/>
      <c r="GB625" s="9"/>
      <c r="GC625" s="9"/>
      <c r="GD625" s="9"/>
      <c r="GE625" s="9"/>
    </row>
    <row r="626" spans="22:187"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/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/>
      <c r="EG626" s="9"/>
      <c r="EH626" s="9"/>
      <c r="EI626" s="9"/>
      <c r="EJ626" s="9"/>
      <c r="EK626" s="9"/>
      <c r="EL626" s="9"/>
      <c r="EM626" s="9"/>
      <c r="EN626" s="9"/>
      <c r="EO626" s="9"/>
      <c r="EP626" s="9"/>
      <c r="EQ626" s="9"/>
      <c r="ER626" s="9"/>
      <c r="ES626" s="9"/>
      <c r="ET626" s="9"/>
      <c r="EU626" s="9"/>
      <c r="EV626" s="9"/>
      <c r="EW626" s="9"/>
      <c r="EX626" s="9"/>
      <c r="EY626" s="9"/>
      <c r="EZ626" s="9"/>
      <c r="FA626" s="9"/>
      <c r="FB626" s="9"/>
      <c r="FC626" s="9"/>
      <c r="FD626" s="9"/>
      <c r="FE626" s="9"/>
      <c r="FF626" s="9"/>
      <c r="FG626" s="9"/>
      <c r="FH626" s="9"/>
      <c r="FI626" s="9"/>
      <c r="FJ626" s="9"/>
      <c r="FK626" s="9"/>
      <c r="FL626" s="9"/>
      <c r="FM626" s="9"/>
      <c r="FN626" s="9"/>
      <c r="FO626" s="9"/>
      <c r="FP626" s="9"/>
      <c r="FQ626" s="9"/>
      <c r="FR626" s="9"/>
      <c r="FS626" s="9"/>
      <c r="FT626" s="9"/>
      <c r="FU626" s="9"/>
      <c r="FV626" s="9"/>
      <c r="FW626" s="9"/>
      <c r="FX626" s="9"/>
      <c r="FY626" s="9"/>
      <c r="FZ626" s="9"/>
      <c r="GA626" s="9"/>
      <c r="GB626" s="9"/>
      <c r="GC626" s="9"/>
      <c r="GD626" s="9"/>
      <c r="GE626" s="9"/>
    </row>
    <row r="627" spans="22:187"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  <c r="EG627" s="9"/>
      <c r="EH627" s="9"/>
      <c r="EI627" s="9"/>
      <c r="EJ627" s="9"/>
      <c r="EK627" s="9"/>
      <c r="EL627" s="9"/>
      <c r="EM627" s="9"/>
      <c r="EN627" s="9"/>
      <c r="EO627" s="9"/>
      <c r="EP627" s="9"/>
      <c r="EQ627" s="9"/>
      <c r="ER627" s="9"/>
      <c r="ES627" s="9"/>
      <c r="ET627" s="9"/>
      <c r="EU627" s="9"/>
      <c r="EV627" s="9"/>
      <c r="EW627" s="9"/>
      <c r="EX627" s="9"/>
      <c r="EY627" s="9"/>
      <c r="EZ627" s="9"/>
      <c r="FA627" s="9"/>
      <c r="FB627" s="9"/>
      <c r="FC627" s="9"/>
      <c r="FD627" s="9"/>
      <c r="FE627" s="9"/>
      <c r="FF627" s="9"/>
      <c r="FG627" s="9"/>
      <c r="FH627" s="9"/>
      <c r="FI627" s="9"/>
      <c r="FJ627" s="9"/>
      <c r="FK627" s="9"/>
      <c r="FL627" s="9"/>
      <c r="FM627" s="9"/>
      <c r="FN627" s="9"/>
      <c r="FO627" s="9"/>
      <c r="FP627" s="9"/>
      <c r="FQ627" s="9"/>
      <c r="FR627" s="9"/>
      <c r="FS627" s="9"/>
      <c r="FT627" s="9"/>
      <c r="FU627" s="9"/>
      <c r="FV627" s="9"/>
      <c r="FW627" s="9"/>
      <c r="FX627" s="9"/>
      <c r="FY627" s="9"/>
      <c r="FZ627" s="9"/>
      <c r="GA627" s="9"/>
      <c r="GB627" s="9"/>
      <c r="GC627" s="9"/>
      <c r="GD627" s="9"/>
      <c r="GE627" s="9"/>
    </row>
    <row r="628" spans="22:187"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  <c r="EG628" s="9"/>
      <c r="EH628" s="9"/>
      <c r="EI628" s="9"/>
      <c r="EJ628" s="9"/>
      <c r="EK628" s="9"/>
      <c r="EL628" s="9"/>
      <c r="EM628" s="9"/>
      <c r="EN628" s="9"/>
      <c r="EO628" s="9"/>
      <c r="EP628" s="9"/>
      <c r="EQ628" s="9"/>
      <c r="ER628" s="9"/>
      <c r="ES628" s="9"/>
      <c r="ET628" s="9"/>
      <c r="EU628" s="9"/>
      <c r="EV628" s="9"/>
      <c r="EW628" s="9"/>
      <c r="EX628" s="9"/>
      <c r="EY628" s="9"/>
      <c r="EZ628" s="9"/>
      <c r="FA628" s="9"/>
      <c r="FB628" s="9"/>
      <c r="FC628" s="9"/>
      <c r="FD628" s="9"/>
      <c r="FE628" s="9"/>
      <c r="FF628" s="9"/>
      <c r="FG628" s="9"/>
      <c r="FH628" s="9"/>
      <c r="FI628" s="9"/>
      <c r="FJ628" s="9"/>
      <c r="FK628" s="9"/>
      <c r="FL628" s="9"/>
      <c r="FM628" s="9"/>
      <c r="FN628" s="9"/>
      <c r="FO628" s="9"/>
      <c r="FP628" s="9"/>
      <c r="FQ628" s="9"/>
      <c r="FR628" s="9"/>
      <c r="FS628" s="9"/>
      <c r="FT628" s="9"/>
      <c r="FU628" s="9"/>
      <c r="FV628" s="9"/>
      <c r="FW628" s="9"/>
      <c r="FX628" s="9"/>
      <c r="FY628" s="9"/>
      <c r="FZ628" s="9"/>
      <c r="GA628" s="9"/>
      <c r="GB628" s="9"/>
      <c r="GC628" s="9"/>
      <c r="GD628" s="9"/>
      <c r="GE628" s="9"/>
    </row>
    <row r="629" spans="22:187"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  <c r="EG629" s="9"/>
      <c r="EH629" s="9"/>
      <c r="EI629" s="9"/>
      <c r="EJ629" s="9"/>
      <c r="EK629" s="9"/>
      <c r="EL629" s="9"/>
      <c r="EM629" s="9"/>
      <c r="EN629" s="9"/>
      <c r="EO629" s="9"/>
      <c r="EP629" s="9"/>
      <c r="EQ629" s="9"/>
      <c r="ER629" s="9"/>
      <c r="ES629" s="9"/>
      <c r="ET629" s="9"/>
      <c r="EU629" s="9"/>
      <c r="EV629" s="9"/>
      <c r="EW629" s="9"/>
      <c r="EX629" s="9"/>
      <c r="EY629" s="9"/>
      <c r="EZ629" s="9"/>
      <c r="FA629" s="9"/>
      <c r="FB629" s="9"/>
      <c r="FC629" s="9"/>
      <c r="FD629" s="9"/>
      <c r="FE629" s="9"/>
      <c r="FF629" s="9"/>
      <c r="FG629" s="9"/>
      <c r="FH629" s="9"/>
      <c r="FI629" s="9"/>
      <c r="FJ629" s="9"/>
      <c r="FK629" s="9"/>
      <c r="FL629" s="9"/>
      <c r="FM629" s="9"/>
      <c r="FN629" s="9"/>
      <c r="FO629" s="9"/>
      <c r="FP629" s="9"/>
      <c r="FQ629" s="9"/>
      <c r="FR629" s="9"/>
      <c r="FS629" s="9"/>
      <c r="FT629" s="9"/>
      <c r="FU629" s="9"/>
      <c r="FV629" s="9"/>
      <c r="FW629" s="9"/>
      <c r="FX629" s="9"/>
      <c r="FY629" s="9"/>
      <c r="FZ629" s="9"/>
      <c r="GA629" s="9"/>
      <c r="GB629" s="9"/>
      <c r="GC629" s="9"/>
      <c r="GD629" s="9"/>
      <c r="GE629" s="9"/>
    </row>
    <row r="630" spans="22:187"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/>
      <c r="EG630" s="9"/>
      <c r="EH630" s="9"/>
      <c r="EI630" s="9"/>
      <c r="EJ630" s="9"/>
      <c r="EK630" s="9"/>
      <c r="EL630" s="9"/>
      <c r="EM630" s="9"/>
      <c r="EN630" s="9"/>
      <c r="EO630" s="9"/>
      <c r="EP630" s="9"/>
      <c r="EQ630" s="9"/>
      <c r="ER630" s="9"/>
      <c r="ES630" s="9"/>
      <c r="ET630" s="9"/>
      <c r="EU630" s="9"/>
      <c r="EV630" s="9"/>
      <c r="EW630" s="9"/>
      <c r="EX630" s="9"/>
      <c r="EY630" s="9"/>
      <c r="EZ630" s="9"/>
      <c r="FA630" s="9"/>
      <c r="FB630" s="9"/>
      <c r="FC630" s="9"/>
      <c r="FD630" s="9"/>
      <c r="FE630" s="9"/>
      <c r="FF630" s="9"/>
      <c r="FG630" s="9"/>
      <c r="FH630" s="9"/>
      <c r="FI630" s="9"/>
      <c r="FJ630" s="9"/>
      <c r="FK630" s="9"/>
      <c r="FL630" s="9"/>
      <c r="FM630" s="9"/>
      <c r="FN630" s="9"/>
      <c r="FO630" s="9"/>
      <c r="FP630" s="9"/>
      <c r="FQ630" s="9"/>
      <c r="FR630" s="9"/>
      <c r="FS630" s="9"/>
      <c r="FT630" s="9"/>
      <c r="FU630" s="9"/>
      <c r="FV630" s="9"/>
      <c r="FW630" s="9"/>
      <c r="FX630" s="9"/>
      <c r="FY630" s="9"/>
      <c r="FZ630" s="9"/>
      <c r="GA630" s="9"/>
      <c r="GB630" s="9"/>
      <c r="GC630" s="9"/>
      <c r="GD630" s="9"/>
      <c r="GE630" s="9"/>
    </row>
    <row r="631" spans="22:187"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  <c r="DM631" s="9"/>
      <c r="DN631" s="9"/>
      <c r="DO631" s="9"/>
      <c r="DP631" s="9"/>
      <c r="DQ631" s="9"/>
      <c r="DR631" s="9"/>
      <c r="DS631" s="9"/>
      <c r="DT631" s="9"/>
      <c r="DU631" s="9"/>
      <c r="DV631" s="9"/>
      <c r="DW631" s="9"/>
      <c r="DX631" s="9"/>
      <c r="DY631" s="9"/>
      <c r="DZ631" s="9"/>
      <c r="EA631" s="9"/>
      <c r="EB631" s="9"/>
      <c r="EC631" s="9"/>
      <c r="ED631" s="9"/>
      <c r="EE631" s="9"/>
      <c r="EF631" s="9"/>
      <c r="EG631" s="9"/>
      <c r="EH631" s="9"/>
      <c r="EI631" s="9"/>
      <c r="EJ631" s="9"/>
      <c r="EK631" s="9"/>
      <c r="EL631" s="9"/>
      <c r="EM631" s="9"/>
      <c r="EN631" s="9"/>
      <c r="EO631" s="9"/>
      <c r="EP631" s="9"/>
      <c r="EQ631" s="9"/>
      <c r="ER631" s="9"/>
      <c r="ES631" s="9"/>
      <c r="ET631" s="9"/>
      <c r="EU631" s="9"/>
      <c r="EV631" s="9"/>
      <c r="EW631" s="9"/>
      <c r="EX631" s="9"/>
      <c r="EY631" s="9"/>
      <c r="EZ631" s="9"/>
      <c r="FA631" s="9"/>
      <c r="FB631" s="9"/>
      <c r="FC631" s="9"/>
      <c r="FD631" s="9"/>
      <c r="FE631" s="9"/>
      <c r="FF631" s="9"/>
      <c r="FG631" s="9"/>
      <c r="FH631" s="9"/>
      <c r="FI631" s="9"/>
      <c r="FJ631" s="9"/>
      <c r="FK631" s="9"/>
      <c r="FL631" s="9"/>
      <c r="FM631" s="9"/>
      <c r="FN631" s="9"/>
      <c r="FO631" s="9"/>
      <c r="FP631" s="9"/>
      <c r="FQ631" s="9"/>
      <c r="FR631" s="9"/>
      <c r="FS631" s="9"/>
      <c r="FT631" s="9"/>
      <c r="FU631" s="9"/>
      <c r="FV631" s="9"/>
      <c r="FW631" s="9"/>
      <c r="FX631" s="9"/>
      <c r="FY631" s="9"/>
      <c r="FZ631" s="9"/>
      <c r="GA631" s="9"/>
      <c r="GB631" s="9"/>
      <c r="GC631" s="9"/>
      <c r="GD631" s="9"/>
      <c r="GE631" s="9"/>
    </row>
    <row r="632" spans="22:187"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  <c r="DM632" s="9"/>
      <c r="DN632" s="9"/>
      <c r="DO632" s="9"/>
      <c r="DP632" s="9"/>
      <c r="DQ632" s="9"/>
      <c r="DR632" s="9"/>
      <c r="DS632" s="9"/>
      <c r="DT632" s="9"/>
      <c r="DU632" s="9"/>
      <c r="DV632" s="9"/>
      <c r="DW632" s="9"/>
      <c r="DX632" s="9"/>
      <c r="DY632" s="9"/>
      <c r="DZ632" s="9"/>
      <c r="EA632" s="9"/>
      <c r="EB632" s="9"/>
      <c r="EC632" s="9"/>
      <c r="ED632" s="9"/>
      <c r="EE632" s="9"/>
      <c r="EF632" s="9"/>
      <c r="EG632" s="9"/>
      <c r="EH632" s="9"/>
      <c r="EI632" s="9"/>
      <c r="EJ632" s="9"/>
      <c r="EK632" s="9"/>
      <c r="EL632" s="9"/>
      <c r="EM632" s="9"/>
      <c r="EN632" s="9"/>
      <c r="EO632" s="9"/>
      <c r="EP632" s="9"/>
      <c r="EQ632" s="9"/>
      <c r="ER632" s="9"/>
      <c r="ES632" s="9"/>
      <c r="ET632" s="9"/>
      <c r="EU632" s="9"/>
      <c r="EV632" s="9"/>
      <c r="EW632" s="9"/>
      <c r="EX632" s="9"/>
      <c r="EY632" s="9"/>
      <c r="EZ632" s="9"/>
      <c r="FA632" s="9"/>
      <c r="FB632" s="9"/>
      <c r="FC632" s="9"/>
      <c r="FD632" s="9"/>
      <c r="FE632" s="9"/>
      <c r="FF632" s="9"/>
      <c r="FG632" s="9"/>
      <c r="FH632" s="9"/>
      <c r="FI632" s="9"/>
      <c r="FJ632" s="9"/>
      <c r="FK632" s="9"/>
      <c r="FL632" s="9"/>
      <c r="FM632" s="9"/>
      <c r="FN632" s="9"/>
      <c r="FO632" s="9"/>
      <c r="FP632" s="9"/>
      <c r="FQ632" s="9"/>
      <c r="FR632" s="9"/>
      <c r="FS632" s="9"/>
      <c r="FT632" s="9"/>
      <c r="FU632" s="9"/>
      <c r="FV632" s="9"/>
      <c r="FW632" s="9"/>
      <c r="FX632" s="9"/>
      <c r="FY632" s="9"/>
      <c r="FZ632" s="9"/>
      <c r="GA632" s="9"/>
      <c r="GB632" s="9"/>
      <c r="GC632" s="9"/>
      <c r="GD632" s="9"/>
      <c r="GE632" s="9"/>
    </row>
    <row r="633" spans="22:187"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  <c r="DM633" s="9"/>
      <c r="DN633" s="9"/>
      <c r="DO633" s="9"/>
      <c r="DP633" s="9"/>
      <c r="DQ633" s="9"/>
      <c r="DR633" s="9"/>
      <c r="DS633" s="9"/>
      <c r="DT633" s="9"/>
      <c r="DU633" s="9"/>
      <c r="DV633" s="9"/>
      <c r="DW633" s="9"/>
      <c r="DX633" s="9"/>
      <c r="DY633" s="9"/>
      <c r="DZ633" s="9"/>
      <c r="EA633" s="9"/>
      <c r="EB633" s="9"/>
      <c r="EC633" s="9"/>
      <c r="ED633" s="9"/>
      <c r="EE633" s="9"/>
      <c r="EF633" s="9"/>
      <c r="EG633" s="9"/>
      <c r="EH633" s="9"/>
      <c r="EI633" s="9"/>
      <c r="EJ633" s="9"/>
      <c r="EK633" s="9"/>
      <c r="EL633" s="9"/>
      <c r="EM633" s="9"/>
      <c r="EN633" s="9"/>
      <c r="EO633" s="9"/>
      <c r="EP633" s="9"/>
      <c r="EQ633" s="9"/>
      <c r="ER633" s="9"/>
      <c r="ES633" s="9"/>
      <c r="ET633" s="9"/>
      <c r="EU633" s="9"/>
      <c r="EV633" s="9"/>
      <c r="EW633" s="9"/>
      <c r="EX633" s="9"/>
      <c r="EY633" s="9"/>
      <c r="EZ633" s="9"/>
      <c r="FA633" s="9"/>
      <c r="FB633" s="9"/>
      <c r="FC633" s="9"/>
      <c r="FD633" s="9"/>
      <c r="FE633" s="9"/>
      <c r="FF633" s="9"/>
      <c r="FG633" s="9"/>
      <c r="FH633" s="9"/>
      <c r="FI633" s="9"/>
      <c r="FJ633" s="9"/>
      <c r="FK633" s="9"/>
      <c r="FL633" s="9"/>
      <c r="FM633" s="9"/>
      <c r="FN633" s="9"/>
      <c r="FO633" s="9"/>
      <c r="FP633" s="9"/>
      <c r="FQ633" s="9"/>
      <c r="FR633" s="9"/>
      <c r="FS633" s="9"/>
      <c r="FT633" s="9"/>
      <c r="FU633" s="9"/>
      <c r="FV633" s="9"/>
      <c r="FW633" s="9"/>
      <c r="FX633" s="9"/>
      <c r="FY633" s="9"/>
      <c r="FZ633" s="9"/>
      <c r="GA633" s="9"/>
      <c r="GB633" s="9"/>
      <c r="GC633" s="9"/>
      <c r="GD633" s="9"/>
      <c r="GE633" s="9"/>
    </row>
    <row r="634" spans="22:187"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  <c r="DM634" s="9"/>
      <c r="DN634" s="9"/>
      <c r="DO634" s="9"/>
      <c r="DP634" s="9"/>
      <c r="DQ634" s="9"/>
      <c r="DR634" s="9"/>
      <c r="DS634" s="9"/>
      <c r="DT634" s="9"/>
      <c r="DU634" s="9"/>
      <c r="DV634" s="9"/>
      <c r="DW634" s="9"/>
      <c r="DX634" s="9"/>
      <c r="DY634" s="9"/>
      <c r="DZ634" s="9"/>
      <c r="EA634" s="9"/>
      <c r="EB634" s="9"/>
      <c r="EC634" s="9"/>
      <c r="ED634" s="9"/>
      <c r="EE634" s="9"/>
      <c r="EF634" s="9"/>
      <c r="EG634" s="9"/>
      <c r="EH634" s="9"/>
      <c r="EI634" s="9"/>
      <c r="EJ634" s="9"/>
      <c r="EK634" s="9"/>
      <c r="EL634" s="9"/>
      <c r="EM634" s="9"/>
      <c r="EN634" s="9"/>
      <c r="EO634" s="9"/>
      <c r="EP634" s="9"/>
      <c r="EQ634" s="9"/>
      <c r="ER634" s="9"/>
      <c r="ES634" s="9"/>
      <c r="ET634" s="9"/>
      <c r="EU634" s="9"/>
      <c r="EV634" s="9"/>
      <c r="EW634" s="9"/>
      <c r="EX634" s="9"/>
      <c r="EY634" s="9"/>
      <c r="EZ634" s="9"/>
      <c r="FA634" s="9"/>
      <c r="FB634" s="9"/>
      <c r="FC634" s="9"/>
      <c r="FD634" s="9"/>
      <c r="FE634" s="9"/>
      <c r="FF634" s="9"/>
      <c r="FG634" s="9"/>
      <c r="FH634" s="9"/>
      <c r="FI634" s="9"/>
      <c r="FJ634" s="9"/>
      <c r="FK634" s="9"/>
      <c r="FL634" s="9"/>
      <c r="FM634" s="9"/>
      <c r="FN634" s="9"/>
      <c r="FO634" s="9"/>
      <c r="FP634" s="9"/>
      <c r="FQ634" s="9"/>
      <c r="FR634" s="9"/>
      <c r="FS634" s="9"/>
      <c r="FT634" s="9"/>
      <c r="FU634" s="9"/>
      <c r="FV634" s="9"/>
      <c r="FW634" s="9"/>
      <c r="FX634" s="9"/>
      <c r="FY634" s="9"/>
      <c r="FZ634" s="9"/>
      <c r="GA634" s="9"/>
      <c r="GB634" s="9"/>
      <c r="GC634" s="9"/>
      <c r="GD634" s="9"/>
      <c r="GE634" s="9"/>
    </row>
    <row r="635" spans="22:187"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  <c r="DM635" s="9"/>
      <c r="DN635" s="9"/>
      <c r="DO635" s="9"/>
      <c r="DP635" s="9"/>
      <c r="DQ635" s="9"/>
      <c r="DR635" s="9"/>
      <c r="DS635" s="9"/>
      <c r="DT635" s="9"/>
      <c r="DU635" s="9"/>
      <c r="DV635" s="9"/>
      <c r="DW635" s="9"/>
      <c r="DX635" s="9"/>
      <c r="DY635" s="9"/>
      <c r="DZ635" s="9"/>
      <c r="EA635" s="9"/>
      <c r="EB635" s="9"/>
      <c r="EC635" s="9"/>
      <c r="ED635" s="9"/>
      <c r="EE635" s="9"/>
      <c r="EF635" s="9"/>
      <c r="EG635" s="9"/>
      <c r="EH635" s="9"/>
      <c r="EI635" s="9"/>
      <c r="EJ635" s="9"/>
      <c r="EK635" s="9"/>
      <c r="EL635" s="9"/>
      <c r="EM635" s="9"/>
      <c r="EN635" s="9"/>
      <c r="EO635" s="9"/>
      <c r="EP635" s="9"/>
      <c r="EQ635" s="9"/>
      <c r="ER635" s="9"/>
      <c r="ES635" s="9"/>
      <c r="ET635" s="9"/>
      <c r="EU635" s="9"/>
      <c r="EV635" s="9"/>
      <c r="EW635" s="9"/>
      <c r="EX635" s="9"/>
      <c r="EY635" s="9"/>
      <c r="EZ635" s="9"/>
      <c r="FA635" s="9"/>
      <c r="FB635" s="9"/>
      <c r="FC635" s="9"/>
      <c r="FD635" s="9"/>
      <c r="FE635" s="9"/>
      <c r="FF635" s="9"/>
      <c r="FG635" s="9"/>
      <c r="FH635" s="9"/>
      <c r="FI635" s="9"/>
      <c r="FJ635" s="9"/>
      <c r="FK635" s="9"/>
      <c r="FL635" s="9"/>
      <c r="FM635" s="9"/>
      <c r="FN635" s="9"/>
      <c r="FO635" s="9"/>
      <c r="FP635" s="9"/>
      <c r="FQ635" s="9"/>
      <c r="FR635" s="9"/>
      <c r="FS635" s="9"/>
      <c r="FT635" s="9"/>
      <c r="FU635" s="9"/>
      <c r="FV635" s="9"/>
      <c r="FW635" s="9"/>
      <c r="FX635" s="9"/>
      <c r="FY635" s="9"/>
      <c r="FZ635" s="9"/>
      <c r="GA635" s="9"/>
      <c r="GB635" s="9"/>
      <c r="GC635" s="9"/>
      <c r="GD635" s="9"/>
      <c r="GE635" s="9"/>
    </row>
    <row r="636" spans="22:187"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  <c r="DM636" s="9"/>
      <c r="DN636" s="9"/>
      <c r="DO636" s="9"/>
      <c r="DP636" s="9"/>
      <c r="DQ636" s="9"/>
      <c r="DR636" s="9"/>
      <c r="DS636" s="9"/>
      <c r="DT636" s="9"/>
      <c r="DU636" s="9"/>
      <c r="DV636" s="9"/>
      <c r="DW636" s="9"/>
      <c r="DX636" s="9"/>
      <c r="DY636" s="9"/>
      <c r="DZ636" s="9"/>
      <c r="EA636" s="9"/>
      <c r="EB636" s="9"/>
      <c r="EC636" s="9"/>
      <c r="ED636" s="9"/>
      <c r="EE636" s="9"/>
      <c r="EF636" s="9"/>
      <c r="EG636" s="9"/>
      <c r="EH636" s="9"/>
      <c r="EI636" s="9"/>
      <c r="EJ636" s="9"/>
      <c r="EK636" s="9"/>
      <c r="EL636" s="9"/>
      <c r="EM636" s="9"/>
      <c r="EN636" s="9"/>
      <c r="EO636" s="9"/>
      <c r="EP636" s="9"/>
      <c r="EQ636" s="9"/>
      <c r="ER636" s="9"/>
      <c r="ES636" s="9"/>
      <c r="ET636" s="9"/>
      <c r="EU636" s="9"/>
      <c r="EV636" s="9"/>
      <c r="EW636" s="9"/>
      <c r="EX636" s="9"/>
      <c r="EY636" s="9"/>
      <c r="EZ636" s="9"/>
      <c r="FA636" s="9"/>
      <c r="FB636" s="9"/>
      <c r="FC636" s="9"/>
      <c r="FD636" s="9"/>
      <c r="FE636" s="9"/>
      <c r="FF636" s="9"/>
      <c r="FG636" s="9"/>
      <c r="FH636" s="9"/>
      <c r="FI636" s="9"/>
      <c r="FJ636" s="9"/>
      <c r="FK636" s="9"/>
      <c r="FL636" s="9"/>
      <c r="FM636" s="9"/>
      <c r="FN636" s="9"/>
      <c r="FO636" s="9"/>
      <c r="FP636" s="9"/>
      <c r="FQ636" s="9"/>
      <c r="FR636" s="9"/>
      <c r="FS636" s="9"/>
      <c r="FT636" s="9"/>
      <c r="FU636" s="9"/>
      <c r="FV636" s="9"/>
      <c r="FW636" s="9"/>
      <c r="FX636" s="9"/>
      <c r="FY636" s="9"/>
      <c r="FZ636" s="9"/>
      <c r="GA636" s="9"/>
      <c r="GB636" s="9"/>
      <c r="GC636" s="9"/>
      <c r="GD636" s="9"/>
      <c r="GE636" s="9"/>
    </row>
    <row r="637" spans="22:187"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  <c r="DM637" s="9"/>
      <c r="DN637" s="9"/>
      <c r="DO637" s="9"/>
      <c r="DP637" s="9"/>
      <c r="DQ637" s="9"/>
      <c r="DR637" s="9"/>
      <c r="DS637" s="9"/>
      <c r="DT637" s="9"/>
      <c r="DU637" s="9"/>
      <c r="DV637" s="9"/>
      <c r="DW637" s="9"/>
      <c r="DX637" s="9"/>
      <c r="DY637" s="9"/>
      <c r="DZ637" s="9"/>
      <c r="EA637" s="9"/>
      <c r="EB637" s="9"/>
      <c r="EC637" s="9"/>
      <c r="ED637" s="9"/>
      <c r="EE637" s="9"/>
      <c r="EF637" s="9"/>
      <c r="EG637" s="9"/>
      <c r="EH637" s="9"/>
      <c r="EI637" s="9"/>
      <c r="EJ637" s="9"/>
      <c r="EK637" s="9"/>
      <c r="EL637" s="9"/>
      <c r="EM637" s="9"/>
      <c r="EN637" s="9"/>
      <c r="EO637" s="9"/>
      <c r="EP637" s="9"/>
      <c r="EQ637" s="9"/>
      <c r="ER637" s="9"/>
      <c r="ES637" s="9"/>
      <c r="ET637" s="9"/>
      <c r="EU637" s="9"/>
      <c r="EV637" s="9"/>
      <c r="EW637" s="9"/>
      <c r="EX637" s="9"/>
      <c r="EY637" s="9"/>
      <c r="EZ637" s="9"/>
      <c r="FA637" s="9"/>
      <c r="FB637" s="9"/>
      <c r="FC637" s="9"/>
      <c r="FD637" s="9"/>
      <c r="FE637" s="9"/>
      <c r="FF637" s="9"/>
      <c r="FG637" s="9"/>
      <c r="FH637" s="9"/>
      <c r="FI637" s="9"/>
      <c r="FJ637" s="9"/>
      <c r="FK637" s="9"/>
      <c r="FL637" s="9"/>
      <c r="FM637" s="9"/>
      <c r="FN637" s="9"/>
      <c r="FO637" s="9"/>
      <c r="FP637" s="9"/>
      <c r="FQ637" s="9"/>
      <c r="FR637" s="9"/>
      <c r="FS637" s="9"/>
      <c r="FT637" s="9"/>
      <c r="FU637" s="9"/>
      <c r="FV637" s="9"/>
      <c r="FW637" s="9"/>
      <c r="FX637" s="9"/>
      <c r="FY637" s="9"/>
      <c r="FZ637" s="9"/>
      <c r="GA637" s="9"/>
      <c r="GB637" s="9"/>
      <c r="GC637" s="9"/>
      <c r="GD637" s="9"/>
      <c r="GE637" s="9"/>
    </row>
    <row r="638" spans="22:187"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  <c r="DM638" s="9"/>
      <c r="DN638" s="9"/>
      <c r="DO638" s="9"/>
      <c r="DP638" s="9"/>
      <c r="DQ638" s="9"/>
      <c r="DR638" s="9"/>
      <c r="DS638" s="9"/>
      <c r="DT638" s="9"/>
      <c r="DU638" s="9"/>
      <c r="DV638" s="9"/>
      <c r="DW638" s="9"/>
      <c r="DX638" s="9"/>
      <c r="DY638" s="9"/>
      <c r="DZ638" s="9"/>
      <c r="EA638" s="9"/>
      <c r="EB638" s="9"/>
      <c r="EC638" s="9"/>
      <c r="ED638" s="9"/>
      <c r="EE638" s="9"/>
      <c r="EF638" s="9"/>
      <c r="EG638" s="9"/>
      <c r="EH638" s="9"/>
      <c r="EI638" s="9"/>
      <c r="EJ638" s="9"/>
      <c r="EK638" s="9"/>
      <c r="EL638" s="9"/>
      <c r="EM638" s="9"/>
      <c r="EN638" s="9"/>
      <c r="EO638" s="9"/>
      <c r="EP638" s="9"/>
      <c r="EQ638" s="9"/>
      <c r="ER638" s="9"/>
      <c r="ES638" s="9"/>
      <c r="ET638" s="9"/>
      <c r="EU638" s="9"/>
      <c r="EV638" s="9"/>
      <c r="EW638" s="9"/>
      <c r="EX638" s="9"/>
      <c r="EY638" s="9"/>
      <c r="EZ638" s="9"/>
      <c r="FA638" s="9"/>
      <c r="FB638" s="9"/>
      <c r="FC638" s="9"/>
      <c r="FD638" s="9"/>
      <c r="FE638" s="9"/>
      <c r="FF638" s="9"/>
      <c r="FG638" s="9"/>
      <c r="FH638" s="9"/>
      <c r="FI638" s="9"/>
      <c r="FJ638" s="9"/>
      <c r="FK638" s="9"/>
      <c r="FL638" s="9"/>
      <c r="FM638" s="9"/>
      <c r="FN638" s="9"/>
      <c r="FO638" s="9"/>
      <c r="FP638" s="9"/>
      <c r="FQ638" s="9"/>
      <c r="FR638" s="9"/>
      <c r="FS638" s="9"/>
      <c r="FT638" s="9"/>
      <c r="FU638" s="9"/>
      <c r="FV638" s="9"/>
      <c r="FW638" s="9"/>
      <c r="FX638" s="9"/>
      <c r="FY638" s="9"/>
      <c r="FZ638" s="9"/>
      <c r="GA638" s="9"/>
      <c r="GB638" s="9"/>
      <c r="GC638" s="9"/>
      <c r="GD638" s="9"/>
      <c r="GE638" s="9"/>
    </row>
    <row r="639" spans="22:187"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  <c r="DM639" s="9"/>
      <c r="DN639" s="9"/>
      <c r="DO639" s="9"/>
      <c r="DP639" s="9"/>
      <c r="DQ639" s="9"/>
      <c r="DR639" s="9"/>
      <c r="DS639" s="9"/>
      <c r="DT639" s="9"/>
      <c r="DU639" s="9"/>
      <c r="DV639" s="9"/>
      <c r="DW639" s="9"/>
      <c r="DX639" s="9"/>
      <c r="DY639" s="9"/>
      <c r="DZ639" s="9"/>
      <c r="EA639" s="9"/>
      <c r="EB639" s="9"/>
      <c r="EC639" s="9"/>
      <c r="ED639" s="9"/>
      <c r="EE639" s="9"/>
      <c r="EF639" s="9"/>
      <c r="EG639" s="9"/>
      <c r="EH639" s="9"/>
      <c r="EI639" s="9"/>
      <c r="EJ639" s="9"/>
      <c r="EK639" s="9"/>
      <c r="EL639" s="9"/>
      <c r="EM639" s="9"/>
      <c r="EN639" s="9"/>
      <c r="EO639" s="9"/>
      <c r="EP639" s="9"/>
      <c r="EQ639" s="9"/>
      <c r="ER639" s="9"/>
      <c r="ES639" s="9"/>
      <c r="ET639" s="9"/>
      <c r="EU639" s="9"/>
      <c r="EV639" s="9"/>
      <c r="EW639" s="9"/>
      <c r="EX639" s="9"/>
      <c r="EY639" s="9"/>
      <c r="EZ639" s="9"/>
      <c r="FA639" s="9"/>
      <c r="FB639" s="9"/>
      <c r="FC639" s="9"/>
      <c r="FD639" s="9"/>
      <c r="FE639" s="9"/>
      <c r="FF639" s="9"/>
      <c r="FG639" s="9"/>
      <c r="FH639" s="9"/>
      <c r="FI639" s="9"/>
      <c r="FJ639" s="9"/>
      <c r="FK639" s="9"/>
      <c r="FL639" s="9"/>
      <c r="FM639" s="9"/>
      <c r="FN639" s="9"/>
      <c r="FO639" s="9"/>
      <c r="FP639" s="9"/>
      <c r="FQ639" s="9"/>
      <c r="FR639" s="9"/>
      <c r="FS639" s="9"/>
      <c r="FT639" s="9"/>
      <c r="FU639" s="9"/>
      <c r="FV639" s="9"/>
      <c r="FW639" s="9"/>
      <c r="FX639" s="9"/>
      <c r="FY639" s="9"/>
      <c r="FZ639" s="9"/>
      <c r="GA639" s="9"/>
      <c r="GB639" s="9"/>
      <c r="GC639" s="9"/>
      <c r="GD639" s="9"/>
      <c r="GE639" s="9"/>
    </row>
    <row r="640" spans="22:187"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  <c r="DM640" s="9"/>
      <c r="DN640" s="9"/>
      <c r="DO640" s="9"/>
      <c r="DP640" s="9"/>
      <c r="DQ640" s="9"/>
      <c r="DR640" s="9"/>
      <c r="DS640" s="9"/>
      <c r="DT640" s="9"/>
      <c r="DU640" s="9"/>
      <c r="DV640" s="9"/>
      <c r="DW640" s="9"/>
      <c r="DX640" s="9"/>
      <c r="DY640" s="9"/>
      <c r="DZ640" s="9"/>
      <c r="EA640" s="9"/>
      <c r="EB640" s="9"/>
      <c r="EC640" s="9"/>
      <c r="ED640" s="9"/>
      <c r="EE640" s="9"/>
      <c r="EF640" s="9"/>
      <c r="EG640" s="9"/>
      <c r="EH640" s="9"/>
      <c r="EI640" s="9"/>
      <c r="EJ640" s="9"/>
      <c r="EK640" s="9"/>
      <c r="EL640" s="9"/>
      <c r="EM640" s="9"/>
      <c r="EN640" s="9"/>
      <c r="EO640" s="9"/>
      <c r="EP640" s="9"/>
      <c r="EQ640" s="9"/>
      <c r="ER640" s="9"/>
      <c r="ES640" s="9"/>
      <c r="ET640" s="9"/>
      <c r="EU640" s="9"/>
      <c r="EV640" s="9"/>
      <c r="EW640" s="9"/>
      <c r="EX640" s="9"/>
      <c r="EY640" s="9"/>
      <c r="EZ640" s="9"/>
      <c r="FA640" s="9"/>
      <c r="FB640" s="9"/>
      <c r="FC640" s="9"/>
      <c r="FD640" s="9"/>
      <c r="FE640" s="9"/>
      <c r="FF640" s="9"/>
      <c r="FG640" s="9"/>
      <c r="FH640" s="9"/>
      <c r="FI640" s="9"/>
      <c r="FJ640" s="9"/>
      <c r="FK640" s="9"/>
      <c r="FL640" s="9"/>
      <c r="FM640" s="9"/>
      <c r="FN640" s="9"/>
      <c r="FO640" s="9"/>
      <c r="FP640" s="9"/>
      <c r="FQ640" s="9"/>
      <c r="FR640" s="9"/>
      <c r="FS640" s="9"/>
      <c r="FT640" s="9"/>
      <c r="FU640" s="9"/>
      <c r="FV640" s="9"/>
      <c r="FW640" s="9"/>
      <c r="FX640" s="9"/>
      <c r="FY640" s="9"/>
      <c r="FZ640" s="9"/>
      <c r="GA640" s="9"/>
      <c r="GB640" s="9"/>
      <c r="GC640" s="9"/>
      <c r="GD640" s="9"/>
      <c r="GE640" s="9"/>
    </row>
  </sheetData>
  <mergeCells count="16">
    <mergeCell ref="A1:K1"/>
    <mergeCell ref="A2:K2"/>
    <mergeCell ref="C3:G3"/>
    <mergeCell ref="H3:K3"/>
    <mergeCell ref="E92:F92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393055555555556" right="0.275" top="0.354166666666667" bottom="0.354166666666667" header="0.275" footer="0.156944444444444"/>
  <pageSetup paperSize="9" scale="61" fitToHeight="0" orientation="portrait" horizontalDpi="600" verticalDpi="180"/>
  <headerFooter alignWithMargins="0" scaleWithDoc="0">
    <oddHeader>&amp;R&amp;"Times New Roman,常规"&amp;8</oddHeader>
  </headerFooter>
  <ignoredErrors>
    <ignoredError sqref="G18:G19 G20:G22 G10:G11 G14:G16 G6: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- BMTD -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总概算表调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hsm</dc:creator>
  <cp:lastModifiedBy>刹华</cp:lastModifiedBy>
  <cp:revision>1</cp:revision>
  <dcterms:created xsi:type="dcterms:W3CDTF">1998-12-28T01:13:00Z</dcterms:created>
  <cp:lastPrinted>2024-02-06T04:57:00Z</cp:lastPrinted>
  <dcterms:modified xsi:type="dcterms:W3CDTF">2024-03-15T05:53:22Z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FF385F907D504F0393E1675CE8FFDEEE_13</vt:lpwstr>
  </property>
</Properties>
</file>