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692" firstSheet="1" activeTab="1"/>
  </bookViews>
  <sheets>
    <sheet name="RPCIYMO" sheetId="1" state="hidden" r:id="rId1"/>
    <sheet name="概算1" sheetId="2" r:id="rId2"/>
  </sheets>
  <definedNames>
    <definedName name="_xlnm.Print_Area" localSheetId="1">'概算1'!$C$1:$M$197</definedName>
    <definedName name="_xlnm.Print_Titles" localSheetId="1">'概算1'!$2:$4</definedName>
    <definedName name="安装工程费">'概算1'!$F$86</definedName>
    <definedName name="常用单位">#REF!</definedName>
    <definedName name="常用单位及注释">#REF!</definedName>
    <definedName name="调价系数">#REF!</definedName>
    <definedName name="防雷技术服务费">#REF!</definedName>
    <definedName name="房屋拆迁费">#REF!</definedName>
    <definedName name="福清">#REF!</definedName>
    <definedName name="福州市区">#REF!</definedName>
    <definedName name="钢材">#REF!</definedName>
    <definedName name="钢绞线">#REF!</definedName>
    <definedName name="工程费用">'概算1'!$I$86</definedName>
    <definedName name="工程建设其他费">'概算1'!$I$166</definedName>
    <definedName name="工程名称">#REF!</definedName>
    <definedName name="工程所在地">#REF!</definedName>
    <definedName name="工程所在地区_计算土地征用费使用">#REF!</definedName>
    <definedName name="工程总投资">'概算1'!$I$175</definedName>
    <definedName name="环评成果形式">#REF!</definedName>
    <definedName name="环评敏感程度">#REF!</definedName>
    <definedName name="环评专业属性">#REF!</definedName>
    <definedName name="监理复杂度">#REF!</definedName>
    <definedName name="监理工程类别">#REF!</definedName>
    <definedName name="监理海拔">#REF!</definedName>
    <definedName name="建贷或融资费">'概算1'!$I$173</definedName>
    <definedName name="建设单位管理费">'概算1'!$I$128</definedName>
    <definedName name="建设期贷款利息">#REF!</definedName>
    <definedName name="建设期融资费用">#REF!</definedName>
    <definedName name="建设用地费">'概算1'!$I$88</definedName>
    <definedName name="建筑工程费">'概算1'!$E$86</definedName>
    <definedName name="静态投资">'概算1'!$E$199</definedName>
    <definedName name="具体工程类别">#REF!</definedName>
    <definedName name="勘察费">'概算1'!$I$137</definedName>
    <definedName name="沥青">#REF!</definedName>
    <definedName name="联合试运转费">'概算1'!$I$151</definedName>
    <definedName name="木材">#REF!</definedName>
    <definedName name="铺底流动资金">'概算1'!$I$174</definedName>
    <definedName name="其中_留用地收储资金">#REF!</definedName>
    <definedName name="桥梁结构形式分类">#REF!</definedName>
    <definedName name="商业用房比例">#REF!</definedName>
    <definedName name="设备购置费">'概算1'!$G$86</definedName>
    <definedName name="设计前期咨询费工程属性">#REF!</definedName>
    <definedName name="是否政府投资项目">#REF!</definedName>
    <definedName name="水泥">#REF!</definedName>
    <definedName name="土地级别">#REF!</definedName>
    <definedName name="土地征用费">#REF!</definedName>
    <definedName name="用地性质">#REF!</definedName>
    <definedName name="预备费">'概算1'!$I$169</definedName>
    <definedName name="专业性质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<sst xmlns="http://schemas.openxmlformats.org/spreadsheetml/2006/main" count="329" uniqueCount="207">
  <si>
    <t>对错校对</t>
  </si>
  <si>
    <t>序号</t>
  </si>
  <si>
    <t>工程或费用名称</t>
  </si>
  <si>
    <t>概</t>
  </si>
  <si>
    <t xml:space="preserve"> 算 金 额(万元)</t>
  </si>
  <si>
    <t>技术经济指标</t>
  </si>
  <si>
    <t>备注</t>
  </si>
  <si>
    <t>建筑工程</t>
  </si>
  <si>
    <t>安装工程</t>
  </si>
  <si>
    <t>设备及工器具购置</t>
  </si>
  <si>
    <t>其他费用</t>
  </si>
  <si>
    <t>合  计</t>
  </si>
  <si>
    <t>单位</t>
  </si>
  <si>
    <t>数  量</t>
  </si>
  <si>
    <t>单位价值(元)</t>
  </si>
  <si>
    <t>Ⅰ</t>
  </si>
  <si>
    <t>工程费用</t>
  </si>
  <si>
    <t>一</t>
  </si>
  <si>
    <t>建筑</t>
  </si>
  <si>
    <t>（一）</t>
  </si>
  <si>
    <t>公厕</t>
  </si>
  <si>
    <t>土石方</t>
  </si>
  <si>
    <t>m³</t>
  </si>
  <si>
    <t>一般土建</t>
  </si>
  <si>
    <t>㎡</t>
  </si>
  <si>
    <t>装饰</t>
  </si>
  <si>
    <t>电气照明</t>
  </si>
  <si>
    <t>通风</t>
  </si>
  <si>
    <t>给排水管道</t>
  </si>
  <si>
    <t>公厕小计</t>
  </si>
  <si>
    <t>（二）</t>
  </si>
  <si>
    <t>小卖部</t>
  </si>
  <si>
    <t>小卖部小计</t>
  </si>
  <si>
    <t>建筑小计</t>
  </si>
  <si>
    <t>二</t>
  </si>
  <si>
    <t>景观栈桥</t>
  </si>
  <si>
    <t>桩基</t>
  </si>
  <si>
    <t>下部结构</t>
  </si>
  <si>
    <t>钢箱梁</t>
  </si>
  <si>
    <t>钢筋混凝土空心板梁</t>
  </si>
  <si>
    <t>钢制人行桥面</t>
  </si>
  <si>
    <t>附属结构</t>
  </si>
  <si>
    <t>25cm厚施工便道</t>
  </si>
  <si>
    <t>施工措施费</t>
  </si>
  <si>
    <t>项</t>
  </si>
  <si>
    <t>暂估</t>
  </si>
  <si>
    <t>景观栈桥小计</t>
  </si>
  <si>
    <t>三</t>
  </si>
  <si>
    <t>园林景观</t>
  </si>
  <si>
    <t>园区道路</t>
  </si>
  <si>
    <t>沥青混凝土铺装</t>
  </si>
  <si>
    <t>火山石铺装</t>
  </si>
  <si>
    <t>透水砖铺装</t>
  </si>
  <si>
    <t>花岗岩台阶</t>
  </si>
  <si>
    <t>路沿石</t>
  </si>
  <si>
    <t>m</t>
  </si>
  <si>
    <t>标志牌</t>
  </si>
  <si>
    <t>个</t>
  </si>
  <si>
    <t>标线</t>
  </si>
  <si>
    <t>园区道路小计</t>
  </si>
  <si>
    <t>景观建筑小品</t>
  </si>
  <si>
    <t>成品座椅</t>
  </si>
  <si>
    <t>防腐木座椅</t>
  </si>
  <si>
    <t>垃圾箱</t>
  </si>
  <si>
    <t>金属格栅栏杆</t>
  </si>
  <si>
    <t>树池</t>
  </si>
  <si>
    <t>毛石挡墙</t>
  </si>
  <si>
    <t>景观建筑小品小计</t>
  </si>
  <si>
    <t>（三）</t>
  </si>
  <si>
    <t>绿化</t>
  </si>
  <si>
    <t>种植土</t>
  </si>
  <si>
    <t>栽植乔木</t>
  </si>
  <si>
    <t>株</t>
  </si>
  <si>
    <t>栽植竹类</t>
  </si>
  <si>
    <t>栽植地被</t>
  </si>
  <si>
    <t>悬挂式花箱</t>
  </si>
  <si>
    <t>绿化小计</t>
  </si>
  <si>
    <t>（四）</t>
  </si>
  <si>
    <t>园区总体</t>
  </si>
  <si>
    <t>总体土方</t>
  </si>
  <si>
    <t>山体加固及修复</t>
  </si>
  <si>
    <t>施工围挡</t>
  </si>
  <si>
    <t>高边坡防护</t>
  </si>
  <si>
    <t>园区总体小计</t>
  </si>
  <si>
    <t>园林景观小计</t>
  </si>
  <si>
    <t>四</t>
  </si>
  <si>
    <t>园区配套安装</t>
  </si>
  <si>
    <t>污水管道</t>
  </si>
  <si>
    <t>D160mmHDPE双壁波纹管（H=1m，SN≧8KV/㎡）</t>
  </si>
  <si>
    <t>砖砌平箅式单蓖雨水口（H=0.5m）</t>
  </si>
  <si>
    <t>座</t>
  </si>
  <si>
    <t>玻璃钢化粪池（有效容积9m³）</t>
  </si>
  <si>
    <t>污水管道小计</t>
  </si>
  <si>
    <t>给水管道</t>
  </si>
  <si>
    <t>给水管道小计</t>
  </si>
  <si>
    <t>夜景照明</t>
  </si>
  <si>
    <t>夜景照明小计</t>
  </si>
  <si>
    <t>智慧系统</t>
  </si>
  <si>
    <t>智慧系统小计</t>
  </si>
  <si>
    <t>园区配套安装小计</t>
  </si>
  <si>
    <t>五</t>
  </si>
  <si>
    <t>永久供配电</t>
  </si>
  <si>
    <t>kVA</t>
  </si>
  <si>
    <t>永久供配电小计</t>
  </si>
  <si>
    <t>工程费用合计</t>
  </si>
  <si>
    <t>列1</t>
  </si>
  <si>
    <t>Ⅱ</t>
  </si>
  <si>
    <t>工程建设其他费用</t>
  </si>
  <si>
    <t>建设用地费</t>
  </si>
  <si>
    <t>其中：土地征用费</t>
  </si>
  <si>
    <t>其中：留用地货币补偿款</t>
  </si>
  <si>
    <t>亩</t>
  </si>
  <si>
    <t>其中：房屋拆迁费</t>
  </si>
  <si>
    <t>其中：高压电杆拆迁费（含缆化下地）</t>
  </si>
  <si>
    <t>基</t>
  </si>
  <si>
    <t>其中：低压电杆拆迁费（含缆化下地）</t>
  </si>
  <si>
    <t>其中：通讯电杆拆迁费（含缆化下地）</t>
  </si>
  <si>
    <t>其中：变压器拆迁费</t>
  </si>
  <si>
    <t>其中：低压铁塔拆迁费</t>
  </si>
  <si>
    <t>其中：高压铁塔拆迁费</t>
  </si>
  <si>
    <t>其中：路灯杆拆迁费</t>
  </si>
  <si>
    <t>根</t>
  </si>
  <si>
    <t>其中：信号灯杆拆迁费</t>
  </si>
  <si>
    <t>其中：坟墓拆迁费</t>
  </si>
  <si>
    <t>穴</t>
  </si>
  <si>
    <t>其中：庙宇拆迁费</t>
  </si>
  <si>
    <t>其中：拆除烟囱拆迁费</t>
  </si>
  <si>
    <t>其中：围墙拆迁费</t>
  </si>
  <si>
    <t>其中：公园拆迁费</t>
  </si>
  <si>
    <t>其中：大门拆迁费</t>
  </si>
  <si>
    <t>其中：操场、天井拆迁费</t>
  </si>
  <si>
    <t>其中：水池拆迁费</t>
  </si>
  <si>
    <t>其中：水库电房拆迁费</t>
  </si>
  <si>
    <t>其中：绿化带拆迁费</t>
  </si>
  <si>
    <t>其中：广告牌拆迁费</t>
  </si>
  <si>
    <t>其中：移树拆迁费</t>
  </si>
  <si>
    <t>其中：大榕树搬迁拆迁费</t>
  </si>
  <si>
    <t>其中：临时用地费</t>
  </si>
  <si>
    <t>其中：雨水管道拆迁费</t>
  </si>
  <si>
    <t>其中：污水管道拆迁费</t>
  </si>
  <si>
    <t>其中：电力管沟拆迁费</t>
  </si>
  <si>
    <t>其中：给水管道拆迁费</t>
  </si>
  <si>
    <t>其中：电力排管拆迁费</t>
  </si>
  <si>
    <t>其中：通讯管道拆迁费</t>
  </si>
  <si>
    <t>其中：林地植被恢复费</t>
  </si>
  <si>
    <t>其中：城市绿地补偿费</t>
  </si>
  <si>
    <t>其中：项目临时占用绿地费</t>
  </si>
  <si>
    <t>其中：</t>
  </si>
  <si>
    <t>建设单位管理费</t>
  </si>
  <si>
    <t>建设工程监理费</t>
  </si>
  <si>
    <t>工程质量监督费</t>
  </si>
  <si>
    <t>建设工程交易服务费</t>
  </si>
  <si>
    <t>工程造价咨询服务费</t>
  </si>
  <si>
    <t>建设项目前期工作咨询费</t>
  </si>
  <si>
    <t>研究试验费</t>
  </si>
  <si>
    <t>其中：桥梁静动载试验</t>
  </si>
  <si>
    <t>其中：检测、监测费</t>
  </si>
  <si>
    <t>勘察费</t>
  </si>
  <si>
    <t>设计费</t>
  </si>
  <si>
    <t>施工图预算编制费</t>
  </si>
  <si>
    <t>竣工图编制费</t>
  </si>
  <si>
    <t>环境影响咨询服务费</t>
  </si>
  <si>
    <t>水土保持补偿费</t>
  </si>
  <si>
    <t>金额</t>
  </si>
  <si>
    <t>数量</t>
  </si>
  <si>
    <t>森林植被恢复费</t>
  </si>
  <si>
    <t>劳动安全卫生评审费</t>
  </si>
  <si>
    <t>场地准备及临时设施费</t>
  </si>
  <si>
    <t>工程保险费</t>
  </si>
  <si>
    <t>地质灾害危险性评估费</t>
  </si>
  <si>
    <t>生产职工培训费</t>
  </si>
  <si>
    <t>职工提前进厂费</t>
  </si>
  <si>
    <t>办公及生活用具购置费</t>
  </si>
  <si>
    <t>联合试运转费</t>
  </si>
  <si>
    <t>专利及专有技术使用费</t>
  </si>
  <si>
    <t>招标代理服务费</t>
  </si>
  <si>
    <t>施工图审查费</t>
  </si>
  <si>
    <t>防雷装置施工跟踪检测、设计技术评价费</t>
  </si>
  <si>
    <t>建设项目水资源论证报告书编制费</t>
  </si>
  <si>
    <t>白蚂蚁防治费</t>
  </si>
  <si>
    <t>防空地下室易地建设费</t>
  </si>
  <si>
    <t>新建住宅供配电设施工程建设费</t>
  </si>
  <si>
    <t>高可靠性供电费用及临时接电费</t>
  </si>
  <si>
    <t>城市基础设施配套费</t>
  </si>
  <si>
    <t>消防工程检测检查费</t>
  </si>
  <si>
    <t>工程款支付担保费</t>
  </si>
  <si>
    <t>路灯</t>
  </si>
  <si>
    <t>电力</t>
  </si>
  <si>
    <t>电信</t>
  </si>
  <si>
    <t>地下管线竣工测量费</t>
  </si>
  <si>
    <t>长度为双侧总和</t>
  </si>
  <si>
    <t>防洪行洪评价费</t>
  </si>
  <si>
    <t>工程建设其他费用合计</t>
  </si>
  <si>
    <t>Ⅲ</t>
  </si>
  <si>
    <t>预备费</t>
  </si>
  <si>
    <t>基本预备费</t>
  </si>
  <si>
    <t>预备费合计</t>
  </si>
  <si>
    <t>建设期贷款利息</t>
  </si>
  <si>
    <t>建设期融资费用</t>
  </si>
  <si>
    <t>建设期贷款利息合计</t>
  </si>
  <si>
    <t>铺底流动资金</t>
  </si>
  <si>
    <t>Ⅳ</t>
  </si>
  <si>
    <t>工程总投资</t>
  </si>
  <si>
    <t>编制:</t>
  </si>
  <si>
    <t>校核:</t>
  </si>
  <si>
    <t>审核:</t>
  </si>
  <si>
    <t>%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</si>
</sst>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* #,##0.00_);_(* \(#,##0.00\);_(* &quot;-&quot;??_);_(@_)"/>
    <numFmt numFmtId="180" formatCode="0.00;[Red]0.00"/>
    <numFmt numFmtId="181" formatCode="0_);\(0\)"/>
    <numFmt numFmtId="182" formatCode="0.000_ "/>
    <numFmt numFmtId="183" formatCode="0;[Red]0"/>
    <numFmt numFmtId="184" formatCode="0_ "/>
    <numFmt numFmtId="185" formatCode="0.00_ "/>
    <numFmt numFmtId="186" formatCode="0.00_);[Red]\(0.00\)"/>
    <numFmt numFmtId="187" formatCode="0.0_);[Red]\(0.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57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17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??"/>
      <family val="2"/>
    </font>
    <font>
      <sz val="11"/>
      <color indexed="8"/>
      <name val="Calibri"/>
      <family val="2"/>
    </font>
    <font>
      <sz val="10"/>
      <color indexed="20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20"/>
      <name val="等线"/>
      <family val="0"/>
    </font>
    <font>
      <sz val="11"/>
      <color indexed="17"/>
      <name val="??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6" fillId="5" borderId="1" applyNumberFormat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177" fontId="0" fillId="0" borderId="0" applyFont="0" applyFill="0" applyBorder="0" applyAlignment="0" applyProtection="0"/>
    <xf numFmtId="0" fontId="19" fillId="6" borderId="1" applyNumberFormat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3" borderId="0" applyNumberFormat="0" applyBorder="0" applyAlignment="0" applyProtection="0"/>
    <xf numFmtId="0" fontId="28" fillId="0" borderId="4" applyNumberFormat="0" applyFill="0" applyAlignment="0" applyProtection="0"/>
    <xf numFmtId="0" fontId="17" fillId="11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9" fillId="6" borderId="6" applyNumberFormat="0" applyAlignment="0" applyProtection="0"/>
    <xf numFmtId="0" fontId="19" fillId="6" borderId="1" applyNumberFormat="0" applyAlignment="0" applyProtection="0"/>
    <xf numFmtId="0" fontId="15" fillId="13" borderId="0" applyNumberFormat="0" applyBorder="0" applyAlignment="0" applyProtection="0"/>
    <xf numFmtId="0" fontId="30" fillId="14" borderId="7" applyNumberFormat="0" applyAlignment="0" applyProtection="0"/>
    <xf numFmtId="0" fontId="15" fillId="15" borderId="0" applyNumberFormat="0" applyBorder="0" applyAlignment="0" applyProtection="0"/>
    <xf numFmtId="0" fontId="31" fillId="2" borderId="0" applyNumberFormat="0" applyBorder="0" applyAlignment="0" applyProtection="0"/>
    <xf numFmtId="0" fontId="15" fillId="5" borderId="0" applyNumberFormat="0" applyBorder="0" applyAlignment="0" applyProtection="0"/>
    <xf numFmtId="0" fontId="17" fillId="16" borderId="0" applyNumberFormat="0" applyBorder="0" applyAlignment="0" applyProtection="0"/>
    <xf numFmtId="0" fontId="15" fillId="17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0" borderId="0" applyNumberFormat="0" applyBorder="0" applyAlignment="0" applyProtection="0"/>
    <xf numFmtId="0" fontId="15" fillId="15" borderId="0" applyNumberFormat="0" applyBorder="0" applyAlignment="0" applyProtection="0"/>
    <xf numFmtId="0" fontId="17" fillId="1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17" borderId="0" applyNumberFormat="0" applyBorder="0" applyAlignment="0" applyProtection="0"/>
    <xf numFmtId="0" fontId="29" fillId="6" borderId="6" applyNumberForma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7" fillId="19" borderId="0" applyNumberFormat="0" applyBorder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0" applyNumberFormat="0" applyBorder="0" applyAlignment="0" applyProtection="0"/>
    <xf numFmtId="0" fontId="15" fillId="5" borderId="0" applyNumberFormat="0" applyBorder="0" applyAlignment="0" applyProtection="0"/>
    <xf numFmtId="0" fontId="15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5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3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4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7" fillId="5" borderId="0" applyNumberFormat="0" applyBorder="0" applyAlignment="0" applyProtection="0"/>
    <xf numFmtId="0" fontId="15" fillId="15" borderId="0" applyNumberFormat="0" applyBorder="0" applyAlignment="0" applyProtection="0"/>
    <xf numFmtId="0" fontId="17" fillId="23" borderId="0" applyNumberFormat="0" applyBorder="0" applyAlignment="0" applyProtection="0"/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>
      <alignment/>
      <protection/>
    </xf>
    <xf numFmtId="0" fontId="37" fillId="3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5" borderId="0" applyNumberFormat="0" applyBorder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20" borderId="0" applyNumberFormat="0" applyBorder="0" applyAlignment="0" applyProtection="0"/>
    <xf numFmtId="0" fontId="15" fillId="4" borderId="0" applyNumberFormat="0" applyBorder="0" applyAlignment="0" applyProtection="0"/>
    <xf numFmtId="0" fontId="17" fillId="20" borderId="0" applyNumberFormat="0" applyBorder="0" applyAlignment="0" applyProtection="0"/>
    <xf numFmtId="0" fontId="15" fillId="4" borderId="0" applyNumberFormat="0" applyBorder="0" applyAlignment="0" applyProtection="0"/>
    <xf numFmtId="0" fontId="17" fillId="20" borderId="0" applyNumberFormat="0" applyBorder="0" applyAlignment="0" applyProtection="0"/>
    <xf numFmtId="0" fontId="15" fillId="4" borderId="0" applyNumberFormat="0" applyBorder="0" applyAlignment="0" applyProtection="0"/>
    <xf numFmtId="0" fontId="17" fillId="21" borderId="0" applyNumberFormat="0" applyBorder="0" applyAlignment="0" applyProtection="0"/>
    <xf numFmtId="0" fontId="15" fillId="2" borderId="0" applyNumberFormat="0" applyBorder="0" applyAlignment="0" applyProtection="0"/>
    <xf numFmtId="0" fontId="17" fillId="21" borderId="0" applyNumberFormat="0" applyBorder="0" applyAlignment="0" applyProtection="0"/>
    <xf numFmtId="0" fontId="15" fillId="2" borderId="0" applyNumberFormat="0" applyBorder="0" applyAlignment="0" applyProtection="0"/>
    <xf numFmtId="0" fontId="17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7" fillId="0" borderId="3" applyNumberFormat="0" applyFill="0" applyAlignment="0" applyProtection="0"/>
    <xf numFmtId="0" fontId="17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>
      <alignment/>
      <protection/>
    </xf>
    <xf numFmtId="0" fontId="43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41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0" borderId="9" applyNumberFormat="0" applyFill="0" applyAlignment="0" applyProtection="0"/>
    <xf numFmtId="0" fontId="30" fillId="14" borderId="7" applyNumberFormat="0" applyAlignment="0" applyProtection="0"/>
    <xf numFmtId="0" fontId="26" fillId="0" borderId="0" applyNumberFormat="0" applyFill="0" applyBorder="0" applyAlignment="0" applyProtection="0"/>
    <xf numFmtId="0" fontId="32" fillId="0" borderId="8" applyNumberFormat="0" applyFill="0" applyAlignment="0" applyProtection="0"/>
    <xf numFmtId="179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5" borderId="1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0" fillId="8" borderId="2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/>
    </xf>
    <xf numFmtId="0" fontId="2" fillId="0" borderId="10" xfId="33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vertical="center"/>
    </xf>
    <xf numFmtId="181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1" fontId="2" fillId="0" borderId="10" xfId="3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/>
    </xf>
    <xf numFmtId="0" fontId="2" fillId="0" borderId="10" xfId="157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10" xfId="157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33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vertical="center"/>
    </xf>
    <xf numFmtId="180" fontId="9" fillId="25" borderId="0" xfId="0" applyNumberFormat="1" applyFont="1" applyFill="1" applyAlignment="1">
      <alignment/>
    </xf>
    <xf numFmtId="0" fontId="1" fillId="0" borderId="0" xfId="0" applyFont="1" applyFill="1" applyAlignment="1">
      <alignment textRotation="180"/>
    </xf>
    <xf numFmtId="0" fontId="4" fillId="0" borderId="10" xfId="0" applyFont="1" applyFill="1" applyBorder="1" applyAlignment="1">
      <alignment vertical="center"/>
    </xf>
    <xf numFmtId="180" fontId="9" fillId="26" borderId="0" xfId="0" applyNumberFormat="1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18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right" vertical="center"/>
    </xf>
    <xf numFmtId="0" fontId="8" fillId="6" borderId="0" xfId="0" applyFont="1" applyFill="1" applyAlignment="1">
      <alignment horizontal="left" wrapText="1"/>
    </xf>
    <xf numFmtId="183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27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2" fillId="0" borderId="1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2" fontId="2" fillId="27" borderId="17" xfId="0" applyNumberFormat="1" applyFont="1" applyFill="1" applyBorder="1" applyAlignment="1">
      <alignment/>
    </xf>
    <xf numFmtId="180" fontId="2" fillId="27" borderId="18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6" fontId="2" fillId="27" borderId="10" xfId="0" applyNumberFormat="1" applyFont="1" applyFill="1" applyBorder="1" applyAlignment="1">
      <alignment horizontal="right" vertical="center"/>
    </xf>
    <xf numFmtId="2" fontId="2" fillId="27" borderId="10" xfId="0" applyNumberFormat="1" applyFont="1" applyFill="1" applyBorder="1" applyAlignment="1">
      <alignment horizontal="right" vertical="center"/>
    </xf>
    <xf numFmtId="180" fontId="2" fillId="27" borderId="10" xfId="0" applyNumberFormat="1" applyFont="1" applyFill="1" applyBorder="1" applyAlignment="1">
      <alignment horizontal="right" vertical="center"/>
    </xf>
    <xf numFmtId="186" fontId="2" fillId="27" borderId="0" xfId="0" applyNumberFormat="1" applyFont="1" applyFill="1" applyBorder="1" applyAlignment="1">
      <alignment horizontal="right" vertical="center"/>
    </xf>
    <xf numFmtId="2" fontId="2" fillId="27" borderId="0" xfId="0" applyNumberFormat="1" applyFont="1" applyFill="1" applyBorder="1" applyAlignment="1">
      <alignment horizontal="right" vertical="center"/>
    </xf>
    <xf numFmtId="180" fontId="2" fillId="27" borderId="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10" borderId="0" xfId="0" applyFont="1" applyFill="1" applyAlignment="1">
      <alignment/>
    </xf>
    <xf numFmtId="186" fontId="5" fillId="27" borderId="10" xfId="0" applyNumberFormat="1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 vertical="center"/>
    </xf>
    <xf numFmtId="185" fontId="1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/>
    </xf>
  </cellXfs>
  <cellStyles count="273">
    <cellStyle name="Normal" xfId="0"/>
    <cellStyle name="好_征地拆迁1_征地拆迁1_估算1" xfId="15"/>
    <cellStyle name="Currency [0]" xfId="16"/>
    <cellStyle name="差_投资估算(16-03-30)（2018.8.28改）" xfId="17"/>
    <cellStyle name="20% - 强调文字颜色 1 2" xfId="18"/>
    <cellStyle name="20% - 强调文字颜色 3" xfId="19"/>
    <cellStyle name="输入" xfId="20"/>
    <cellStyle name="60% - 着色 2" xfId="21"/>
    <cellStyle name="Currency" xfId="22"/>
    <cellStyle name="好_工程数量 _估算1" xfId="23"/>
    <cellStyle name="Comma [0]" xfId="24"/>
    <cellStyle name="计算 2" xfId="25"/>
    <cellStyle name="RowLevel_7" xfId="26"/>
    <cellStyle name="40% - 强调文字颜色 3" xfId="27"/>
    <cellStyle name="差" xfId="28"/>
    <cellStyle name="Comma" xfId="29"/>
    <cellStyle name="60% - 强调文字颜色 3" xfId="30"/>
    <cellStyle name="Hyperlink" xfId="31"/>
    <cellStyle name="Percent" xfId="32"/>
    <cellStyle name="常规_估算1_1" xfId="33"/>
    <cellStyle name="Followed Hyperlink" xfId="34"/>
    <cellStyle name="ColLevel_5" xfId="35"/>
    <cellStyle name="注释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40% - 着色 4_估算1" xfId="42"/>
    <cellStyle name="解释性文本" xfId="43"/>
    <cellStyle name="标题 1" xfId="44"/>
    <cellStyle name="差_征地拆迁1_征地拆迁1_估算1" xfId="45"/>
    <cellStyle name="标题 2" xfId="46"/>
    <cellStyle name="60% - 强调文字颜色 1" xfId="47"/>
    <cellStyle name="标题 3" xfId="48"/>
    <cellStyle name="好_其他费用" xfId="49"/>
    <cellStyle name="_ET_STYLE_NoName_00__估算1_估算1" xfId="50"/>
    <cellStyle name="60% - 强调文字颜色 4" xfId="51"/>
    <cellStyle name="输出" xfId="52"/>
    <cellStyle name="计算" xfId="53"/>
    <cellStyle name="40% - 强调文字颜色 4 2" xfId="54"/>
    <cellStyle name="检查单元格" xfId="55"/>
    <cellStyle name="20% - 着色 1 2" xfId="56"/>
    <cellStyle name="好_估算1_1_估算1" xfId="57"/>
    <cellStyle name="20% - 强调文字颜色 6" xfId="58"/>
    <cellStyle name="强调文字颜色 2" xfId="59"/>
    <cellStyle name="40% - 着色 5 2" xfId="60"/>
    <cellStyle name="链接单元格" xfId="61"/>
    <cellStyle name="汇总" xfId="62"/>
    <cellStyle name="好" xfId="63"/>
    <cellStyle name="着色 5" xfId="64"/>
    <cellStyle name="适中" xfId="65"/>
    <cellStyle name="20% - 强调文字颜色 5" xfId="66"/>
    <cellStyle name="强调文字颜色 1" xfId="67"/>
    <cellStyle name="好_征地拆迁1_2" xfId="68"/>
    <cellStyle name="_ET_STYLE_NoName_00__估算1" xfId="69"/>
    <cellStyle name="40% - 着色 3_估算1" xfId="70"/>
    <cellStyle name="20% - 强调文字颜色 1" xfId="71"/>
    <cellStyle name="差_估算1_征地拆迁1_估算1" xfId="72"/>
    <cellStyle name="RowLevel_5" xfId="73"/>
    <cellStyle name="60% - 着色 3_估算1" xfId="74"/>
    <cellStyle name="40% - 强调文字颜色 1" xfId="75"/>
    <cellStyle name="输出 2" xfId="76"/>
    <cellStyle name="20% - 强调文字颜色 2" xfId="77"/>
    <cellStyle name="RowLevel_6" xfId="78"/>
    <cellStyle name="40% - 强调文字颜色 2" xfId="79"/>
    <cellStyle name="强调文字颜色 3" xfId="80"/>
    <cellStyle name="差_估算1_1" xfId="81"/>
    <cellStyle name="强调文字颜色 4" xfId="82"/>
    <cellStyle name="20% - 强调文字颜色 4" xfId="83"/>
    <cellStyle name="40% - 强调文字颜色 4" xfId="84"/>
    <cellStyle name="20% - 着色 1" xfId="85"/>
    <cellStyle name="差_估算1_2" xfId="86"/>
    <cellStyle name="强调文字颜色 5" xfId="87"/>
    <cellStyle name="20% - 着色 2" xfId="88"/>
    <cellStyle name="40% - 强调文字颜色 5" xfId="89"/>
    <cellStyle name="60% - 着色 6 2" xfId="90"/>
    <cellStyle name="60% - 强调文字颜色 5" xfId="91"/>
    <cellStyle name="差_估算1_3" xfId="92"/>
    <cellStyle name="强调文字颜色 6" xfId="93"/>
    <cellStyle name="着色 5 2" xfId="94"/>
    <cellStyle name="适中 2" xfId="95"/>
    <cellStyle name="20% - 着色 3" xfId="96"/>
    <cellStyle name="40% - 强调文字颜色 6" xfId="97"/>
    <cellStyle name="60% - 强调文字颜色 6" xfId="98"/>
    <cellStyle name="好_成本 2" xfId="99"/>
    <cellStyle name="_ET_STYLE_NoName_00__估算1_1" xfId="100"/>
    <cellStyle name="_ET_STYLE_NoName_00__征地拆迁1" xfId="101"/>
    <cellStyle name="_ET_STYLE_NoName_00__征地拆迁1_估算1" xfId="102"/>
    <cellStyle name="20% - 强调文字颜色 2 2" xfId="103"/>
    <cellStyle name="60% - 着色 2 2" xfId="104"/>
    <cellStyle name="20% - 着色 1_估算1" xfId="105"/>
    <cellStyle name="着色 4" xfId="106"/>
    <cellStyle name="20% - 强调文字颜色 3 2" xfId="107"/>
    <cellStyle name="ColLevel_2" xfId="108"/>
    <cellStyle name="常规 3" xfId="109"/>
    <cellStyle name="差_工程数量 _估算1" xfId="110"/>
    <cellStyle name="20% - 强调文字颜色 4 2" xfId="111"/>
    <cellStyle name="好_征地拆迁1_征地拆迁1_1_估算1" xfId="112"/>
    <cellStyle name="20% - 强调文字颜色 5 2" xfId="113"/>
    <cellStyle name="好_征地拆迁1_1" xfId="114"/>
    <cellStyle name="20% - 强调文字颜色 6 2" xfId="115"/>
    <cellStyle name="40% - 强调文字颜色 5 2" xfId="116"/>
    <cellStyle name="20% - 着色 2 2" xfId="117"/>
    <cellStyle name="20% - 着色 2_估算1" xfId="118"/>
    <cellStyle name="好_征地拆迁1_估算1_估算1" xfId="119"/>
    <cellStyle name="40% - 强调文字颜色 6 2" xfId="120"/>
    <cellStyle name="20% - 着色 3 2" xfId="121"/>
    <cellStyle name="20% - 着色 3_估算1" xfId="122"/>
    <cellStyle name="20% - 着色 4" xfId="123"/>
    <cellStyle name="20% - 着色 4 2" xfId="124"/>
    <cellStyle name="20% - 着色 4_估算1" xfId="125"/>
    <cellStyle name="着色 1" xfId="126"/>
    <cellStyle name="20% - 着色 5" xfId="127"/>
    <cellStyle name="着色 1 2" xfId="128"/>
    <cellStyle name="20% - 着色 5 2" xfId="129"/>
    <cellStyle name="着色 1_估算1" xfId="130"/>
    <cellStyle name="20% - 着色 5_估算1" xfId="131"/>
    <cellStyle name="着色 2" xfId="132"/>
    <cellStyle name="20% - 着色 6" xfId="133"/>
    <cellStyle name="着色 2 2" xfId="134"/>
    <cellStyle name="20% - 着色 6 2" xfId="135"/>
    <cellStyle name="着色 2_估算1" xfId="136"/>
    <cellStyle name="20% - 着色 6_估算1" xfId="137"/>
    <cellStyle name="40% - 强调文字颜色 1 2" xfId="138"/>
    <cellStyle name="40% - 强调文字颜色 2 2" xfId="139"/>
    <cellStyle name="40% - 强调文字颜色 3 2" xfId="140"/>
    <cellStyle name="40% - 着色 1" xfId="141"/>
    <cellStyle name="40% - 着色 1 2" xfId="142"/>
    <cellStyle name="40% - 着色 1_估算1" xfId="143"/>
    <cellStyle name="差_单价汇总_估算1" xfId="144"/>
    <cellStyle name="40% - 着色 2" xfId="145"/>
    <cellStyle name="40% - 着色 2 2" xfId="146"/>
    <cellStyle name="40% - 着色 2_估算1" xfId="147"/>
    <cellStyle name="40% - 着色 3" xfId="148"/>
    <cellStyle name="40% - 着色 3 2" xfId="149"/>
    <cellStyle name="40% - 着色 4" xfId="150"/>
    <cellStyle name="40% - 着色 4 2" xfId="151"/>
    <cellStyle name="40% - 着色 5" xfId="152"/>
    <cellStyle name="40% - 着色 5_估算1" xfId="153"/>
    <cellStyle name="差_其他费用" xfId="154"/>
    <cellStyle name="40% - 着色 6" xfId="155"/>
    <cellStyle name="40% - 着色 6 2" xfId="156"/>
    <cellStyle name="常规 9" xfId="157"/>
    <cellStyle name="40% - 着色 6_估算1" xfId="158"/>
    <cellStyle name="着色 6" xfId="159"/>
    <cellStyle name="60% - 强调文字颜色 1 2" xfId="160"/>
    <cellStyle name="ColLevel_4" xfId="161"/>
    <cellStyle name="60% - 强调文字颜色 2 2" xfId="162"/>
    <cellStyle name="60% - 强调文字颜色 3 2" xfId="163"/>
    <cellStyle name="60% - 强调文字颜色 4 2" xfId="164"/>
    <cellStyle name="60% - 强调文字颜色 5 2" xfId="165"/>
    <cellStyle name="60% - 强调文字颜色 6 2" xfId="166"/>
    <cellStyle name="60% - 着色 1" xfId="167"/>
    <cellStyle name="60% - 着色 1 2" xfId="168"/>
    <cellStyle name="60% - 着色 1_估算1" xfId="169"/>
    <cellStyle name="60% - 着色 2_估算1" xfId="170"/>
    <cellStyle name="差_估算1_征地拆迁1" xfId="171"/>
    <cellStyle name="60% - 着色 3" xfId="172"/>
    <cellStyle name="60% - 着色 3 2" xfId="173"/>
    <cellStyle name="标题 1 2" xfId="174"/>
    <cellStyle name="60% - 着色 4" xfId="175"/>
    <cellStyle name="好_征地拆迁1_1_估算1" xfId="176"/>
    <cellStyle name="60% - 着色 4 2" xfId="177"/>
    <cellStyle name="60% - 着色 4_估算1" xfId="178"/>
    <cellStyle name="60% - 着色 5" xfId="179"/>
    <cellStyle name="60% - 着色 5 2" xfId="180"/>
    <cellStyle name="好_单价汇总" xfId="181"/>
    <cellStyle name="60% - 着色 5_估算1" xfId="182"/>
    <cellStyle name="60% - 着色 6" xfId="183"/>
    <cellStyle name="60% - 着色 6_估算1" xfId="184"/>
    <cellStyle name="ColLevel_0" xfId="185"/>
    <cellStyle name="Normal" xfId="186"/>
    <cellStyle name="Normal 2" xfId="187"/>
    <cellStyle name="好_成本" xfId="188"/>
    <cellStyle name="差_估算1_4" xfId="189"/>
    <cellStyle name="Normal_估算1" xfId="190"/>
    <cellStyle name="RowLevel_0" xfId="191"/>
    <cellStyle name="强调文字颜色 1 2" xfId="192"/>
    <cellStyle name="好_基础数据表" xfId="193"/>
    <cellStyle name="RowLevel_1" xfId="194"/>
    <cellStyle name="RowLevel_2" xfId="195"/>
    <cellStyle name="RowLevel_3" xfId="196"/>
    <cellStyle name="RowLevel_4" xfId="197"/>
    <cellStyle name="百分比 2" xfId="198"/>
    <cellStyle name="标题 2 2" xfId="199"/>
    <cellStyle name="标题 3 2" xfId="200"/>
    <cellStyle name="标题 4 2" xfId="201"/>
    <cellStyle name="标题 5" xfId="202"/>
    <cellStyle name="好_征地拆迁1_估算1_1" xfId="203"/>
    <cellStyle name="差 2" xfId="204"/>
    <cellStyle name="差_成本" xfId="205"/>
    <cellStyle name="样式 1" xfId="206"/>
    <cellStyle name="差_成本 2" xfId="207"/>
    <cellStyle name="差_成本_估算1" xfId="208"/>
    <cellStyle name="强调文字颜色 4 2" xfId="209"/>
    <cellStyle name="差_估算1_1 2" xfId="210"/>
    <cellStyle name="差_单价汇总" xfId="211"/>
    <cellStyle name="差_工程数量 " xfId="212"/>
    <cellStyle name="差_估算1" xfId="213"/>
    <cellStyle name="差_估算1 2" xfId="214"/>
    <cellStyle name="差_估算1_1_估算1" xfId="215"/>
    <cellStyle name="差_估算1_估算1" xfId="216"/>
    <cellStyle name="差_基础数据表" xfId="217"/>
    <cellStyle name="差_三材统计" xfId="218"/>
    <cellStyle name="差_征地拆迁1" xfId="219"/>
    <cellStyle name="差_征地拆迁1_1" xfId="220"/>
    <cellStyle name="差_征地拆迁1_1_估算1" xfId="221"/>
    <cellStyle name="差_征地拆迁1_2" xfId="222"/>
    <cellStyle name="差_征地拆迁1_估算1" xfId="223"/>
    <cellStyle name="差_征地拆迁1_估算1_1" xfId="224"/>
    <cellStyle name="差_征地拆迁1_估算1_估算1" xfId="225"/>
    <cellStyle name="差_征地拆迁1_估算1_三材统计" xfId="226"/>
    <cellStyle name="差_征地拆迁1_估算1_三材统计_估算1" xfId="227"/>
    <cellStyle name="差_征地拆迁1_估算1_征地拆迁1" xfId="228"/>
    <cellStyle name="差_征地拆迁1_估算1_征地拆迁1_估算1" xfId="229"/>
    <cellStyle name="差_征地拆迁1_三材统计" xfId="230"/>
    <cellStyle name="差_征地拆迁1_三材统计_估算1" xfId="231"/>
    <cellStyle name="差_征地拆迁1_征地拆迁1" xfId="232"/>
    <cellStyle name="差_征地拆迁1_征地拆迁1_1" xfId="233"/>
    <cellStyle name="差_征地拆迁1_征地拆迁1_1_估算1" xfId="234"/>
    <cellStyle name="ColLevel_1" xfId="235"/>
    <cellStyle name="常规 2" xfId="236"/>
    <cellStyle name="ColLevel_3" xfId="237"/>
    <cellStyle name="常规 4" xfId="238"/>
    <cellStyle name="好_估算1_征地拆迁1_估算1" xfId="239"/>
    <cellStyle name="ColLevel_6" xfId="240"/>
    <cellStyle name="ColLevel_7" xfId="241"/>
    <cellStyle name="好 2" xfId="242"/>
    <cellStyle name="好_成本_估算1" xfId="243"/>
    <cellStyle name="好_单价汇总_估算1" xfId="244"/>
    <cellStyle name="好_工程数量 " xfId="245"/>
    <cellStyle name="好_估算1" xfId="246"/>
    <cellStyle name="好_估算1 2" xfId="247"/>
    <cellStyle name="好_估算1_1" xfId="248"/>
    <cellStyle name="好_估算1_1 2" xfId="249"/>
    <cellStyle name="警告文本 2" xfId="250"/>
    <cellStyle name="好_估算1_2" xfId="251"/>
    <cellStyle name="好_估算1_3" xfId="252"/>
    <cellStyle name="好_估算1_4" xfId="253"/>
    <cellStyle name="好_估算1_估算1" xfId="254"/>
    <cellStyle name="好_估算1_征地拆迁1" xfId="255"/>
    <cellStyle name="好_三材统计" xfId="256"/>
    <cellStyle name="好_投资估算(16-03-30)（2018.8.28改）" xfId="257"/>
    <cellStyle name="好_征地拆迁1" xfId="258"/>
    <cellStyle name="好_征地拆迁1_估算1" xfId="259"/>
    <cellStyle name="好_征地拆迁1_估算1_三材统计" xfId="260"/>
    <cellStyle name="好_征地拆迁1_估算1_三材统计_估算1" xfId="261"/>
    <cellStyle name="好_征地拆迁1_估算1_征地拆迁1" xfId="262"/>
    <cellStyle name="好_征地拆迁1_估算1_征地拆迁1_估算1" xfId="263"/>
    <cellStyle name="强调文字颜色 2 2" xfId="264"/>
    <cellStyle name="好_征地拆迁1_三材统计" xfId="265"/>
    <cellStyle name="好_征地拆迁1_三材统计_估算1" xfId="266"/>
    <cellStyle name="好_征地拆迁1_征地拆迁1" xfId="267"/>
    <cellStyle name="好_征地拆迁1_征地拆迁1_1" xfId="268"/>
    <cellStyle name="汇总 2" xfId="269"/>
    <cellStyle name="检查单元格 2" xfId="270"/>
    <cellStyle name="解释性文本 2" xfId="271"/>
    <cellStyle name="链接单元格 2" xfId="272"/>
    <cellStyle name="千位分隔 2" xfId="273"/>
    <cellStyle name="强调文字颜色 3 2" xfId="274"/>
    <cellStyle name="强调文字颜色 5 2" xfId="275"/>
    <cellStyle name="强调文字颜色 6 2" xfId="276"/>
    <cellStyle name="输入 2" xfId="277"/>
    <cellStyle name="着色 3" xfId="278"/>
    <cellStyle name="着色 3 2" xfId="279"/>
    <cellStyle name="着色 3_估算1" xfId="280"/>
    <cellStyle name="着色 4 2" xfId="281"/>
    <cellStyle name="着色 4_估算1" xfId="282"/>
    <cellStyle name="着色 5_估算1" xfId="283"/>
    <cellStyle name="着色 6 2" xfId="284"/>
    <cellStyle name="着色 6_估算1" xfId="285"/>
    <cellStyle name="注释 2" xfId="286"/>
  </cellStyles>
  <dxfs count="2">
    <dxf>
      <font>
        <b/>
        <i val="0"/>
        <color rgb="FFFF0000"/>
      </font>
      <border/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8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Y244"/>
  <sheetViews>
    <sheetView showZeros="0" tabSelected="1" workbookViewId="0" topLeftCell="A1">
      <pane xSplit="3" ySplit="4" topLeftCell="D54" activePane="bottomRight" state="frozen"/>
      <selection pane="bottomRight" activeCell="G178" sqref="G178"/>
    </sheetView>
  </sheetViews>
  <sheetFormatPr defaultColWidth="9.00390625" defaultRowHeight="14.25" outlineLevelRow="1"/>
  <cols>
    <col min="1" max="1" width="9.50390625" style="3" customWidth="1"/>
    <col min="2" max="2" width="5.125" style="4" customWidth="1"/>
    <col min="3" max="3" width="6.75390625" style="5" customWidth="1"/>
    <col min="4" max="4" width="51.00390625" style="5" customWidth="1"/>
    <col min="5" max="5" width="10.625" style="5" customWidth="1"/>
    <col min="6" max="9" width="10.625" style="3" customWidth="1"/>
    <col min="10" max="10" width="5.75390625" style="5" customWidth="1"/>
    <col min="11" max="11" width="9.625" style="5" customWidth="1"/>
    <col min="12" max="12" width="9.875" style="5" customWidth="1"/>
    <col min="13" max="13" width="4.50390625" style="5" customWidth="1"/>
    <col min="14" max="14" width="8.75390625" style="3" customWidth="1"/>
    <col min="15" max="16" width="9.875" style="3" customWidth="1"/>
    <col min="17" max="17" width="8.00390625" style="3" customWidth="1"/>
    <col min="18" max="18" width="8.50390625" style="3" customWidth="1"/>
    <col min="19" max="19" width="9.00390625" style="3" customWidth="1"/>
    <col min="20" max="20" width="11.00390625" style="3" customWidth="1"/>
    <col min="21" max="21" width="11.50390625" style="3" customWidth="1"/>
    <col min="22" max="16384" width="9.00390625" style="3" customWidth="1"/>
  </cols>
  <sheetData>
    <row r="1" spans="4:13" ht="3.75" customHeight="1">
      <c r="D1" s="6"/>
      <c r="E1" s="7"/>
      <c r="F1" s="1"/>
      <c r="G1" s="1"/>
      <c r="H1" s="8"/>
      <c r="I1" s="8"/>
      <c r="J1" s="6"/>
      <c r="K1" s="6"/>
      <c r="L1" s="6"/>
      <c r="M1" s="30"/>
    </row>
    <row r="2" spans="1:14" ht="21" customHeight="1">
      <c r="A2" s="6" t="s">
        <v>0</v>
      </c>
      <c r="C2" s="9" t="s">
        <v>1</v>
      </c>
      <c r="D2" s="10" t="s">
        <v>2</v>
      </c>
      <c r="E2" s="11"/>
      <c r="F2" s="12" t="s">
        <v>3</v>
      </c>
      <c r="G2" s="13" t="s">
        <v>4</v>
      </c>
      <c r="H2" s="13"/>
      <c r="I2" s="31"/>
      <c r="J2" s="32" t="s">
        <v>5</v>
      </c>
      <c r="K2" s="14"/>
      <c r="L2" s="14"/>
      <c r="M2" s="33" t="s">
        <v>6</v>
      </c>
      <c r="N2" s="1"/>
    </row>
    <row r="3" spans="1:13" ht="28.5" customHeight="1">
      <c r="A3" s="6"/>
      <c r="C3" s="9"/>
      <c r="D3" s="14"/>
      <c r="E3" s="15" t="s">
        <v>7</v>
      </c>
      <c r="F3" s="15" t="s">
        <v>8</v>
      </c>
      <c r="G3" s="16" t="s">
        <v>9</v>
      </c>
      <c r="H3" s="15" t="s">
        <v>10</v>
      </c>
      <c r="I3" s="15" t="s">
        <v>11</v>
      </c>
      <c r="J3" s="14" t="s">
        <v>12</v>
      </c>
      <c r="K3" s="14" t="s">
        <v>13</v>
      </c>
      <c r="L3" s="33" t="s">
        <v>14</v>
      </c>
      <c r="M3" s="33"/>
    </row>
    <row r="4" spans="3:13" ht="18" customHeight="1"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</row>
    <row r="5" spans="2:16" s="1" customFormat="1" ht="18" customHeight="1">
      <c r="B5" s="17"/>
      <c r="C5" s="18" t="s">
        <v>15</v>
      </c>
      <c r="D5" s="14" t="s">
        <v>16</v>
      </c>
      <c r="E5" s="19"/>
      <c r="F5" s="19"/>
      <c r="G5" s="19"/>
      <c r="H5" s="19"/>
      <c r="I5" s="19"/>
      <c r="J5" s="14"/>
      <c r="K5" s="14"/>
      <c r="L5" s="14"/>
      <c r="M5" s="14"/>
      <c r="N5" s="34"/>
      <c r="O5" s="35"/>
      <c r="P5" s="36"/>
    </row>
    <row r="6" spans="2:16" s="1" customFormat="1" ht="18" customHeight="1">
      <c r="B6" s="17"/>
      <c r="C6" s="14" t="s">
        <v>17</v>
      </c>
      <c r="D6" s="14" t="s">
        <v>18</v>
      </c>
      <c r="E6" s="19"/>
      <c r="F6" s="19"/>
      <c r="G6" s="19"/>
      <c r="H6" s="19"/>
      <c r="I6" s="19"/>
      <c r="J6" s="14"/>
      <c r="K6" s="14"/>
      <c r="L6" s="14"/>
      <c r="M6" s="14"/>
      <c r="N6" s="34"/>
      <c r="O6" s="35"/>
      <c r="P6" s="36"/>
    </row>
    <row r="7" spans="1:13" ht="18" customHeight="1" outlineLevel="1">
      <c r="A7" s="20">
        <f aca="true" t="shared" si="0" ref="A7:A49">E7+F7+G7+H7</f>
        <v>0</v>
      </c>
      <c r="B7" s="3"/>
      <c r="C7" s="21" t="s">
        <v>19</v>
      </c>
      <c r="D7" s="14" t="s">
        <v>20</v>
      </c>
      <c r="E7" s="22"/>
      <c r="F7" s="22"/>
      <c r="G7" s="22"/>
      <c r="H7" s="22"/>
      <c r="I7" s="22"/>
      <c r="J7" s="37"/>
      <c r="K7" s="38"/>
      <c r="L7" s="39"/>
      <c r="M7" s="14"/>
    </row>
    <row r="8" spans="1:13" ht="18" customHeight="1" outlineLevel="1">
      <c r="A8" s="20">
        <f t="shared" si="0"/>
        <v>1.5104</v>
      </c>
      <c r="B8" s="3"/>
      <c r="C8" s="23">
        <v>1</v>
      </c>
      <c r="D8" s="24" t="s">
        <v>21</v>
      </c>
      <c r="E8" s="25">
        <v>1.5104</v>
      </c>
      <c r="F8" s="19"/>
      <c r="G8" s="19"/>
      <c r="H8" s="19"/>
      <c r="I8" s="25">
        <v>1.5104</v>
      </c>
      <c r="J8" s="14" t="s">
        <v>22</v>
      </c>
      <c r="K8" s="40">
        <v>333.06</v>
      </c>
      <c r="L8" s="41">
        <v>45.34918633279289</v>
      </c>
      <c r="M8" s="42"/>
    </row>
    <row r="9" spans="1:25" ht="18" customHeight="1" outlineLevel="1">
      <c r="A9" s="20">
        <f t="shared" si="0"/>
        <v>70.3094</v>
      </c>
      <c r="B9" s="3"/>
      <c r="C9" s="23">
        <v>2</v>
      </c>
      <c r="D9" s="24" t="s">
        <v>23</v>
      </c>
      <c r="E9" s="25">
        <v>70.3094</v>
      </c>
      <c r="F9" s="19"/>
      <c r="G9" s="19"/>
      <c r="H9" s="19"/>
      <c r="I9" s="25">
        <v>70.3094</v>
      </c>
      <c r="J9" s="14" t="s">
        <v>24</v>
      </c>
      <c r="K9" s="40">
        <v>182.96</v>
      </c>
      <c r="L9" s="41">
        <v>3842.8836904241357</v>
      </c>
      <c r="M9" s="42"/>
      <c r="N9" s="43"/>
      <c r="O9" s="43"/>
      <c r="P9" s="43"/>
      <c r="Q9" s="43"/>
      <c r="R9" s="52"/>
      <c r="S9" s="52"/>
      <c r="T9" s="53"/>
      <c r="U9" s="53"/>
      <c r="V9" s="53"/>
      <c r="W9" s="52"/>
      <c r="X9" s="53"/>
      <c r="Y9" s="54"/>
    </row>
    <row r="10" spans="1:13" ht="18" customHeight="1" outlineLevel="1">
      <c r="A10" s="20">
        <f t="shared" si="0"/>
        <v>43.0496</v>
      </c>
      <c r="B10" s="3"/>
      <c r="C10" s="23">
        <v>3</v>
      </c>
      <c r="D10" s="24" t="s">
        <v>25</v>
      </c>
      <c r="E10" s="25">
        <v>43.0496</v>
      </c>
      <c r="F10" s="19"/>
      <c r="G10" s="19"/>
      <c r="H10" s="19"/>
      <c r="I10" s="25">
        <v>43.0496</v>
      </c>
      <c r="J10" s="14" t="s">
        <v>24</v>
      </c>
      <c r="K10" s="40">
        <v>182.96</v>
      </c>
      <c r="L10" s="41">
        <v>2352.951464801049</v>
      </c>
      <c r="M10" s="42"/>
    </row>
    <row r="11" spans="1:13" ht="18" customHeight="1" outlineLevel="1">
      <c r="A11" s="20">
        <f t="shared" si="0"/>
        <v>1.9424</v>
      </c>
      <c r="B11" s="3"/>
      <c r="C11" s="23">
        <v>4</v>
      </c>
      <c r="D11" s="24" t="s">
        <v>26</v>
      </c>
      <c r="E11" s="25">
        <v>1.9424</v>
      </c>
      <c r="F11" s="19">
        <v>0</v>
      </c>
      <c r="G11" s="19">
        <v>0</v>
      </c>
      <c r="H11" s="19"/>
      <c r="I11" s="25">
        <v>1.9424</v>
      </c>
      <c r="J11" s="14" t="s">
        <v>24</v>
      </c>
      <c r="K11" s="40">
        <v>182.96</v>
      </c>
      <c r="L11" s="41">
        <v>106.16528202885875</v>
      </c>
      <c r="M11" s="42"/>
    </row>
    <row r="12" spans="1:13" ht="18" customHeight="1" outlineLevel="1">
      <c r="A12" s="20">
        <f t="shared" si="0"/>
        <v>1.6481999999999999</v>
      </c>
      <c r="B12" s="3"/>
      <c r="C12" s="23">
        <v>5</v>
      </c>
      <c r="D12" s="24" t="s">
        <v>27</v>
      </c>
      <c r="E12" s="25">
        <v>1.2143</v>
      </c>
      <c r="F12" s="19">
        <v>0.1239</v>
      </c>
      <c r="G12" s="19">
        <v>0.31</v>
      </c>
      <c r="H12" s="19"/>
      <c r="I12" s="25">
        <v>1.6481999999999999</v>
      </c>
      <c r="J12" s="14" t="s">
        <v>24</v>
      </c>
      <c r="K12" s="40">
        <v>182.96</v>
      </c>
      <c r="L12" s="41">
        <v>90.08526453869698</v>
      </c>
      <c r="M12" s="42"/>
    </row>
    <row r="13" spans="1:13" ht="18" customHeight="1" outlineLevel="1">
      <c r="A13" s="20">
        <f t="shared" si="0"/>
        <v>7.6255999999999995</v>
      </c>
      <c r="B13" s="3"/>
      <c r="C13" s="23">
        <v>6</v>
      </c>
      <c r="D13" s="24" t="s">
        <v>28</v>
      </c>
      <c r="E13" s="25">
        <v>7.2841</v>
      </c>
      <c r="F13" s="19">
        <v>0.0615</v>
      </c>
      <c r="G13" s="19">
        <v>0.28</v>
      </c>
      <c r="H13" s="19"/>
      <c r="I13" s="25">
        <v>7.6255999999999995</v>
      </c>
      <c r="J13" s="14" t="s">
        <v>24</v>
      </c>
      <c r="K13" s="40">
        <v>182.96</v>
      </c>
      <c r="L13" s="41">
        <v>416.79055531263657</v>
      </c>
      <c r="M13" s="42"/>
    </row>
    <row r="14" spans="1:13" ht="18" customHeight="1" outlineLevel="1">
      <c r="A14" s="20">
        <f t="shared" si="0"/>
        <v>126.0856</v>
      </c>
      <c r="B14" s="3"/>
      <c r="C14" s="14"/>
      <c r="D14" s="14" t="s">
        <v>29</v>
      </c>
      <c r="E14" s="25">
        <v>125.3102</v>
      </c>
      <c r="F14" s="25">
        <v>0.1854</v>
      </c>
      <c r="G14" s="25">
        <v>0.5900000000000001</v>
      </c>
      <c r="H14" s="25">
        <v>0</v>
      </c>
      <c r="I14" s="25">
        <v>126.0856</v>
      </c>
      <c r="J14" s="14" t="s">
        <v>24</v>
      </c>
      <c r="K14" s="40">
        <v>182.96</v>
      </c>
      <c r="L14" s="41">
        <v>6891.429820725842</v>
      </c>
      <c r="M14" s="14"/>
    </row>
    <row r="15" spans="1:25" ht="18" customHeight="1" outlineLevel="1">
      <c r="A15" s="20">
        <f t="shared" si="0"/>
        <v>0</v>
      </c>
      <c r="B15" s="3"/>
      <c r="C15" s="21" t="s">
        <v>30</v>
      </c>
      <c r="D15" s="14" t="s">
        <v>31</v>
      </c>
      <c r="E15" s="22"/>
      <c r="F15" s="22"/>
      <c r="G15" s="22"/>
      <c r="H15" s="22"/>
      <c r="I15" s="22"/>
      <c r="J15" s="37"/>
      <c r="K15" s="38"/>
      <c r="L15" s="39"/>
      <c r="M15" s="14"/>
      <c r="Q15" s="43"/>
      <c r="R15" s="52"/>
      <c r="S15" s="52"/>
      <c r="T15" s="53"/>
      <c r="U15" s="53"/>
      <c r="V15" s="53"/>
      <c r="W15" s="52"/>
      <c r="X15" s="53"/>
      <c r="Y15" s="54"/>
    </row>
    <row r="16" spans="1:25" ht="18" customHeight="1" outlineLevel="1">
      <c r="A16" s="20">
        <f t="shared" si="0"/>
        <v>1.495</v>
      </c>
      <c r="B16" s="3"/>
      <c r="C16" s="23">
        <v>1</v>
      </c>
      <c r="D16" s="24" t="s">
        <v>21</v>
      </c>
      <c r="E16" s="25">
        <v>1.495</v>
      </c>
      <c r="F16" s="19"/>
      <c r="G16" s="19"/>
      <c r="H16" s="19"/>
      <c r="I16" s="25">
        <v>1.495</v>
      </c>
      <c r="J16" s="14" t="s">
        <v>22</v>
      </c>
      <c r="K16" s="40">
        <v>395.414</v>
      </c>
      <c r="L16" s="41">
        <v>37.808474156200845</v>
      </c>
      <c r="M16" s="42"/>
      <c r="Q16" s="43"/>
      <c r="R16" s="52"/>
      <c r="S16" s="52"/>
      <c r="T16" s="53"/>
      <c r="U16" s="53"/>
      <c r="V16" s="53"/>
      <c r="W16" s="52"/>
      <c r="X16" s="53"/>
      <c r="Y16" s="54"/>
    </row>
    <row r="17" spans="1:25" ht="18" customHeight="1" outlineLevel="1">
      <c r="A17" s="20">
        <f t="shared" si="0"/>
        <v>54.0231</v>
      </c>
      <c r="B17" s="3"/>
      <c r="C17" s="23">
        <v>2</v>
      </c>
      <c r="D17" s="24" t="s">
        <v>23</v>
      </c>
      <c r="E17" s="25">
        <v>54.0231</v>
      </c>
      <c r="F17" s="19"/>
      <c r="G17" s="19"/>
      <c r="H17" s="19"/>
      <c r="I17" s="25">
        <v>54.0231</v>
      </c>
      <c r="J17" s="14" t="s">
        <v>24</v>
      </c>
      <c r="K17" s="40">
        <v>198.35</v>
      </c>
      <c r="L17" s="41">
        <v>2723.6249054701284</v>
      </c>
      <c r="M17" s="42"/>
      <c r="Q17" s="43"/>
      <c r="R17" s="52"/>
      <c r="S17" s="52"/>
      <c r="T17" s="53"/>
      <c r="U17" s="53"/>
      <c r="V17" s="53"/>
      <c r="W17" s="52"/>
      <c r="X17" s="53"/>
      <c r="Y17" s="54"/>
    </row>
    <row r="18" spans="1:13" ht="18" customHeight="1" outlineLevel="1">
      <c r="A18" s="20">
        <f t="shared" si="0"/>
        <v>39.9465</v>
      </c>
      <c r="B18" s="3"/>
      <c r="C18" s="23">
        <v>3</v>
      </c>
      <c r="D18" s="24" t="s">
        <v>25</v>
      </c>
      <c r="E18" s="25">
        <v>39.9465</v>
      </c>
      <c r="F18" s="19"/>
      <c r="G18" s="19"/>
      <c r="H18" s="19"/>
      <c r="I18" s="25">
        <v>39.9465</v>
      </c>
      <c r="J18" s="14" t="s">
        <v>24</v>
      </c>
      <c r="K18" s="40">
        <v>198.35</v>
      </c>
      <c r="L18" s="41">
        <v>2013.9400050415932</v>
      </c>
      <c r="M18" s="42"/>
    </row>
    <row r="19" spans="1:13" ht="18" customHeight="1" outlineLevel="1">
      <c r="A19" s="20">
        <f t="shared" si="0"/>
        <v>1.8424</v>
      </c>
      <c r="B19" s="3"/>
      <c r="C19" s="23">
        <v>4</v>
      </c>
      <c r="D19" s="24" t="s">
        <v>26</v>
      </c>
      <c r="E19" s="25">
        <v>1.8424</v>
      </c>
      <c r="F19" s="19">
        <v>0</v>
      </c>
      <c r="G19" s="19">
        <v>0</v>
      </c>
      <c r="H19" s="19"/>
      <c r="I19" s="25">
        <v>1.8424</v>
      </c>
      <c r="J19" s="14" t="s">
        <v>24</v>
      </c>
      <c r="K19" s="40">
        <v>198.35</v>
      </c>
      <c r="L19" s="41">
        <v>92.88631207461559</v>
      </c>
      <c r="M19" s="42"/>
    </row>
    <row r="20" spans="1:25" ht="18" customHeight="1" outlineLevel="1">
      <c r="A20" s="20">
        <f t="shared" si="0"/>
        <v>1.1434</v>
      </c>
      <c r="B20" s="3"/>
      <c r="C20" s="23">
        <v>5</v>
      </c>
      <c r="D20" s="24" t="s">
        <v>28</v>
      </c>
      <c r="E20" s="25">
        <v>1.1434</v>
      </c>
      <c r="F20" s="19">
        <v>0</v>
      </c>
      <c r="G20" s="19">
        <v>0</v>
      </c>
      <c r="H20" s="19"/>
      <c r="I20" s="25">
        <v>1.1434</v>
      </c>
      <c r="J20" s="14" t="s">
        <v>24</v>
      </c>
      <c r="K20" s="40">
        <v>198.35</v>
      </c>
      <c r="L20" s="41">
        <v>57.64557600201663</v>
      </c>
      <c r="M20" s="42"/>
      <c r="Q20" s="43"/>
      <c r="R20" s="52"/>
      <c r="S20" s="52"/>
      <c r="T20" s="53"/>
      <c r="U20" s="53"/>
      <c r="V20" s="53"/>
      <c r="W20" s="52"/>
      <c r="X20" s="53"/>
      <c r="Y20" s="54"/>
    </row>
    <row r="21" spans="1:25" ht="18" customHeight="1" outlineLevel="1">
      <c r="A21" s="20">
        <f t="shared" si="0"/>
        <v>98.45039999999999</v>
      </c>
      <c r="B21" s="3"/>
      <c r="C21" s="14"/>
      <c r="D21" s="14" t="s">
        <v>32</v>
      </c>
      <c r="E21" s="25">
        <v>98.45039999999999</v>
      </c>
      <c r="F21" s="25">
        <v>0</v>
      </c>
      <c r="G21" s="25">
        <v>0</v>
      </c>
      <c r="H21" s="25">
        <v>0</v>
      </c>
      <c r="I21" s="25">
        <v>98.45039999999999</v>
      </c>
      <c r="J21" s="14" t="s">
        <v>24</v>
      </c>
      <c r="K21" s="40">
        <v>198.35</v>
      </c>
      <c r="L21" s="41">
        <v>4963.468616082682</v>
      </c>
      <c r="M21" s="14"/>
      <c r="Q21" s="43"/>
      <c r="R21" s="52"/>
      <c r="S21" s="52"/>
      <c r="T21" s="53"/>
      <c r="U21" s="53"/>
      <c r="V21" s="53"/>
      <c r="W21" s="52"/>
      <c r="X21" s="53"/>
      <c r="Y21" s="54"/>
    </row>
    <row r="22" spans="1:25" ht="18" customHeight="1" outlineLevel="1">
      <c r="A22" s="20">
        <f t="shared" si="0"/>
        <v>224.53599999999997</v>
      </c>
      <c r="B22" s="3"/>
      <c r="C22" s="14"/>
      <c r="D22" s="14" t="s">
        <v>33</v>
      </c>
      <c r="E22" s="25">
        <v>223.76059999999998</v>
      </c>
      <c r="F22" s="25">
        <v>0.1854</v>
      </c>
      <c r="G22" s="25">
        <v>0.5900000000000001</v>
      </c>
      <c r="H22" s="25">
        <v>0</v>
      </c>
      <c r="I22" s="25">
        <v>224.53599999999997</v>
      </c>
      <c r="J22" s="14" t="s">
        <v>24</v>
      </c>
      <c r="K22" s="40">
        <v>381.31</v>
      </c>
      <c r="L22" s="41">
        <v>5888.542131074453</v>
      </c>
      <c r="M22" s="14"/>
      <c r="Q22" s="43"/>
      <c r="R22" s="52"/>
      <c r="S22" s="52"/>
      <c r="T22" s="53"/>
      <c r="U22" s="53"/>
      <c r="V22" s="53"/>
      <c r="W22" s="52"/>
      <c r="X22" s="53"/>
      <c r="Y22" s="54"/>
    </row>
    <row r="23" spans="1:13" ht="18" customHeight="1" outlineLevel="1">
      <c r="A23" s="20">
        <f t="shared" si="0"/>
        <v>0</v>
      </c>
      <c r="B23" s="3"/>
      <c r="C23" s="14" t="s">
        <v>34</v>
      </c>
      <c r="D23" s="14" t="s">
        <v>35</v>
      </c>
      <c r="E23" s="19"/>
      <c r="F23" s="19"/>
      <c r="G23" s="19"/>
      <c r="H23" s="19"/>
      <c r="I23" s="19"/>
      <c r="J23" s="14"/>
      <c r="K23" s="14"/>
      <c r="L23" s="14"/>
      <c r="M23" s="14"/>
    </row>
    <row r="24" spans="1:13" ht="18" customHeight="1" outlineLevel="1">
      <c r="A24" s="20">
        <f t="shared" si="0"/>
        <v>11.1232</v>
      </c>
      <c r="B24" s="3"/>
      <c r="C24" s="23">
        <v>1</v>
      </c>
      <c r="D24" s="24" t="s">
        <v>21</v>
      </c>
      <c r="E24" s="25">
        <v>11.1232</v>
      </c>
      <c r="F24" s="19"/>
      <c r="G24" s="19"/>
      <c r="H24" s="19"/>
      <c r="I24" s="25">
        <v>11.1232</v>
      </c>
      <c r="J24" s="14" t="s">
        <v>22</v>
      </c>
      <c r="K24" s="40">
        <v>1928.344</v>
      </c>
      <c r="L24" s="41">
        <v>57.68265413225026</v>
      </c>
      <c r="M24" s="42"/>
    </row>
    <row r="25" spans="1:25" ht="18" customHeight="1" outlineLevel="1">
      <c r="A25" s="20">
        <f t="shared" si="0"/>
        <v>521.4621</v>
      </c>
      <c r="B25" s="3"/>
      <c r="C25" s="23">
        <v>2</v>
      </c>
      <c r="D25" s="24" t="s">
        <v>36</v>
      </c>
      <c r="E25" s="25">
        <v>521.4621</v>
      </c>
      <c r="F25" s="19"/>
      <c r="G25" s="19"/>
      <c r="H25" s="19"/>
      <c r="I25" s="25">
        <v>521.4621</v>
      </c>
      <c r="J25" s="14" t="s">
        <v>24</v>
      </c>
      <c r="K25" s="40">
        <v>4771.76</v>
      </c>
      <c r="L25" s="41">
        <v>1092.8087330460876</v>
      </c>
      <c r="M25" s="42"/>
      <c r="Q25" s="43"/>
      <c r="R25" s="52"/>
      <c r="S25" s="52"/>
      <c r="T25" s="53"/>
      <c r="U25" s="53"/>
      <c r="V25" s="53"/>
      <c r="W25" s="52"/>
      <c r="X25" s="53"/>
      <c r="Y25" s="54"/>
    </row>
    <row r="26" spans="1:13" ht="18" customHeight="1" outlineLevel="1">
      <c r="A26" s="20">
        <f t="shared" si="0"/>
        <v>708.7578</v>
      </c>
      <c r="B26" s="3"/>
      <c r="C26" s="23">
        <v>3</v>
      </c>
      <c r="D26" s="24" t="s">
        <v>37</v>
      </c>
      <c r="E26" s="25">
        <v>708.7578</v>
      </c>
      <c r="F26" s="19"/>
      <c r="G26" s="19"/>
      <c r="H26" s="19"/>
      <c r="I26" s="25">
        <v>708.7578</v>
      </c>
      <c r="J26" s="14" t="s">
        <v>24</v>
      </c>
      <c r="K26" s="40">
        <v>4771.76</v>
      </c>
      <c r="L26" s="41">
        <v>1485.3173671768907</v>
      </c>
      <c r="M26" s="42"/>
    </row>
    <row r="27" spans="1:13" ht="18" customHeight="1" outlineLevel="1">
      <c r="A27" s="20">
        <f t="shared" si="0"/>
        <v>2440.4544</v>
      </c>
      <c r="B27" s="3"/>
      <c r="C27" s="23">
        <v>4</v>
      </c>
      <c r="D27" s="24" t="s">
        <v>38</v>
      </c>
      <c r="E27" s="25">
        <v>2440.4544</v>
      </c>
      <c r="F27" s="19">
        <v>0</v>
      </c>
      <c r="G27" s="19">
        <v>0</v>
      </c>
      <c r="H27" s="19"/>
      <c r="I27" s="25">
        <v>2440.4544</v>
      </c>
      <c r="J27" s="14" t="s">
        <v>24</v>
      </c>
      <c r="K27" s="40">
        <v>1816.01</v>
      </c>
      <c r="L27" s="41">
        <v>13438.551549826267</v>
      </c>
      <c r="M27" s="42"/>
    </row>
    <row r="28" spans="1:13" ht="18" customHeight="1" outlineLevel="1">
      <c r="A28" s="20"/>
      <c r="B28" s="3"/>
      <c r="C28" s="23">
        <v>5</v>
      </c>
      <c r="D28" s="24" t="s">
        <v>39</v>
      </c>
      <c r="E28" s="25">
        <v>1017.4973</v>
      </c>
      <c r="F28" s="19">
        <v>0</v>
      </c>
      <c r="G28" s="19">
        <v>0</v>
      </c>
      <c r="H28" s="19"/>
      <c r="I28" s="25">
        <v>1017.4973</v>
      </c>
      <c r="J28" s="14" t="s">
        <v>24</v>
      </c>
      <c r="K28" s="40">
        <v>2520</v>
      </c>
      <c r="L28" s="41">
        <v>4037.6876984126984</v>
      </c>
      <c r="M28" s="42"/>
    </row>
    <row r="29" spans="1:13" ht="18" customHeight="1" outlineLevel="1">
      <c r="A29" s="20"/>
      <c r="B29" s="3"/>
      <c r="C29" s="23">
        <v>6</v>
      </c>
      <c r="D29" s="24" t="s">
        <v>40</v>
      </c>
      <c r="E29" s="25">
        <v>502.5784</v>
      </c>
      <c r="F29" s="19">
        <v>0</v>
      </c>
      <c r="G29" s="19">
        <v>0</v>
      </c>
      <c r="H29" s="19"/>
      <c r="I29" s="25">
        <v>502.5784</v>
      </c>
      <c r="J29" s="14" t="s">
        <v>24</v>
      </c>
      <c r="K29" s="40">
        <v>435.75</v>
      </c>
      <c r="L29" s="41">
        <v>11533.640849110729</v>
      </c>
      <c r="M29" s="42"/>
    </row>
    <row r="30" spans="1:13" ht="18" customHeight="1" outlineLevel="1">
      <c r="A30" s="20">
        <f t="shared" si="0"/>
        <v>437.6535</v>
      </c>
      <c r="B30" s="3"/>
      <c r="C30" s="23">
        <v>7</v>
      </c>
      <c r="D30" s="24" t="s">
        <v>41</v>
      </c>
      <c r="E30" s="25">
        <v>437.6535</v>
      </c>
      <c r="F30" s="19">
        <v>0</v>
      </c>
      <c r="G30" s="19">
        <v>0</v>
      </c>
      <c r="H30" s="19"/>
      <c r="I30" s="25">
        <v>437.6535</v>
      </c>
      <c r="J30" s="14" t="s">
        <v>24</v>
      </c>
      <c r="K30" s="40">
        <v>4771.76</v>
      </c>
      <c r="L30" s="41">
        <v>917.1741663453317</v>
      </c>
      <c r="M30" s="42"/>
    </row>
    <row r="31" spans="1:25" ht="18" customHeight="1" outlineLevel="1">
      <c r="A31" s="20">
        <f t="shared" si="0"/>
        <v>44.9255</v>
      </c>
      <c r="B31" s="3"/>
      <c r="C31" s="23">
        <v>8</v>
      </c>
      <c r="D31" s="24" t="s">
        <v>42</v>
      </c>
      <c r="E31" s="25">
        <v>44.9255</v>
      </c>
      <c r="F31" s="19">
        <v>0</v>
      </c>
      <c r="G31" s="19">
        <v>0</v>
      </c>
      <c r="H31" s="19"/>
      <c r="I31" s="25">
        <v>44.9255</v>
      </c>
      <c r="J31" s="14" t="s">
        <v>24</v>
      </c>
      <c r="K31" s="40">
        <v>5070</v>
      </c>
      <c r="L31" s="41">
        <v>88.6104536489152</v>
      </c>
      <c r="M31" s="42"/>
      <c r="Q31" s="43"/>
      <c r="R31" s="52"/>
      <c r="S31" s="52"/>
      <c r="T31" s="53"/>
      <c r="U31" s="53"/>
      <c r="V31" s="53"/>
      <c r="W31" s="52"/>
      <c r="X31" s="53"/>
      <c r="Y31" s="54"/>
    </row>
    <row r="32" spans="1:25" ht="18" customHeight="1" outlineLevel="1">
      <c r="A32" s="20">
        <f t="shared" si="0"/>
        <v>450</v>
      </c>
      <c r="B32" s="3"/>
      <c r="C32" s="23">
        <v>9</v>
      </c>
      <c r="D32" s="24" t="s">
        <v>43</v>
      </c>
      <c r="E32" s="25">
        <v>450</v>
      </c>
      <c r="F32" s="19">
        <v>0</v>
      </c>
      <c r="G32" s="19">
        <v>0</v>
      </c>
      <c r="H32" s="19"/>
      <c r="I32" s="25">
        <v>450</v>
      </c>
      <c r="J32" s="14" t="s">
        <v>44</v>
      </c>
      <c r="K32" s="40">
        <v>1</v>
      </c>
      <c r="L32" s="41">
        <v>4500000</v>
      </c>
      <c r="M32" s="44" t="s">
        <v>45</v>
      </c>
      <c r="N32" s="43"/>
      <c r="O32" s="43"/>
      <c r="P32" s="43"/>
      <c r="Q32" s="43"/>
      <c r="R32" s="52"/>
      <c r="S32" s="52"/>
      <c r="T32" s="53"/>
      <c r="U32" s="53"/>
      <c r="V32" s="53"/>
      <c r="W32" s="52"/>
      <c r="X32" s="53"/>
      <c r="Y32" s="54"/>
    </row>
    <row r="33" spans="1:13" ht="18" customHeight="1" outlineLevel="1">
      <c r="A33" s="20">
        <f t="shared" si="0"/>
        <v>6134.452200000001</v>
      </c>
      <c r="B33" s="3"/>
      <c r="C33" s="14"/>
      <c r="D33" s="14" t="s">
        <v>46</v>
      </c>
      <c r="E33" s="25">
        <v>6134.452200000001</v>
      </c>
      <c r="F33" s="25">
        <v>0</v>
      </c>
      <c r="G33" s="25">
        <v>0</v>
      </c>
      <c r="H33" s="25">
        <v>0</v>
      </c>
      <c r="I33" s="25">
        <v>6134.452200000001</v>
      </c>
      <c r="J33" s="14" t="s">
        <v>24</v>
      </c>
      <c r="K33" s="40">
        <v>4772</v>
      </c>
      <c r="L33" s="41">
        <v>12855.096814752724</v>
      </c>
      <c r="M33" s="14"/>
    </row>
    <row r="34" spans="1:13" ht="18" customHeight="1" outlineLevel="1">
      <c r="A34" s="20">
        <f t="shared" si="0"/>
        <v>0</v>
      </c>
      <c r="B34" s="3"/>
      <c r="C34" s="14" t="s">
        <v>47</v>
      </c>
      <c r="D34" s="14" t="s">
        <v>48</v>
      </c>
      <c r="E34" s="19"/>
      <c r="F34" s="19"/>
      <c r="G34" s="19"/>
      <c r="H34" s="19"/>
      <c r="I34" s="19"/>
      <c r="J34" s="14"/>
      <c r="K34" s="14"/>
      <c r="L34" s="14"/>
      <c r="M34" s="14"/>
    </row>
    <row r="35" spans="1:25" ht="18" customHeight="1" outlineLevel="1">
      <c r="A35" s="20">
        <f t="shared" si="0"/>
        <v>0</v>
      </c>
      <c r="B35" s="3"/>
      <c r="C35" s="21" t="s">
        <v>19</v>
      </c>
      <c r="D35" s="14" t="s">
        <v>49</v>
      </c>
      <c r="E35" s="22"/>
      <c r="F35" s="22"/>
      <c r="G35" s="22"/>
      <c r="H35" s="22"/>
      <c r="I35" s="22"/>
      <c r="J35" s="37"/>
      <c r="K35" s="38"/>
      <c r="L35" s="39"/>
      <c r="M35" s="14"/>
      <c r="N35" s="43"/>
      <c r="O35" s="43"/>
      <c r="P35" s="43"/>
      <c r="Q35" s="43"/>
      <c r="R35" s="52"/>
      <c r="S35" s="52"/>
      <c r="T35" s="53"/>
      <c r="U35" s="53"/>
      <c r="V35" s="53"/>
      <c r="W35" s="52"/>
      <c r="X35" s="53"/>
      <c r="Y35" s="54"/>
    </row>
    <row r="36" spans="1:13" ht="18" customHeight="1" outlineLevel="1">
      <c r="A36" s="20">
        <f t="shared" si="0"/>
        <v>14.6757</v>
      </c>
      <c r="B36" s="3"/>
      <c r="C36" s="23">
        <v>1</v>
      </c>
      <c r="D36" s="24" t="s">
        <v>50</v>
      </c>
      <c r="E36" s="25">
        <v>14.6757</v>
      </c>
      <c r="F36" s="19"/>
      <c r="G36" s="19"/>
      <c r="H36" s="19"/>
      <c r="I36" s="25">
        <v>14.6757</v>
      </c>
      <c r="J36" s="14" t="s">
        <v>24</v>
      </c>
      <c r="K36" s="40">
        <v>233.07</v>
      </c>
      <c r="L36" s="41">
        <v>629.669198094993</v>
      </c>
      <c r="M36" s="42"/>
    </row>
    <row r="37" spans="1:13" ht="18" customHeight="1" hidden="1" outlineLevel="1">
      <c r="A37" s="20">
        <f t="shared" si="0"/>
        <v>0</v>
      </c>
      <c r="B37" s="3"/>
      <c r="C37" s="23"/>
      <c r="D37" s="24"/>
      <c r="E37" s="25"/>
      <c r="F37" s="19"/>
      <c r="G37" s="19"/>
      <c r="H37" s="19"/>
      <c r="I37" s="25"/>
      <c r="J37" s="14"/>
      <c r="K37" s="40"/>
      <c r="L37" s="41"/>
      <c r="M37" s="42"/>
    </row>
    <row r="38" spans="1:13" ht="18" customHeight="1" outlineLevel="1">
      <c r="A38" s="20">
        <f t="shared" si="0"/>
        <v>30.4305</v>
      </c>
      <c r="B38" s="3"/>
      <c r="C38" s="23">
        <v>2</v>
      </c>
      <c r="D38" s="24" t="s">
        <v>51</v>
      </c>
      <c r="E38" s="25">
        <v>30.4305</v>
      </c>
      <c r="F38" s="19"/>
      <c r="G38" s="19"/>
      <c r="H38" s="19"/>
      <c r="I38" s="25">
        <v>30.4305</v>
      </c>
      <c r="J38" s="14" t="s">
        <v>24</v>
      </c>
      <c r="K38" s="40">
        <v>665.9</v>
      </c>
      <c r="L38" s="41">
        <v>456.9830304850578</v>
      </c>
      <c r="M38" s="42"/>
    </row>
    <row r="39" spans="1:13" ht="18" customHeight="1" outlineLevel="1">
      <c r="A39" s="20">
        <f t="shared" si="0"/>
        <v>3.6137</v>
      </c>
      <c r="B39" s="3"/>
      <c r="C39" s="23">
        <v>3</v>
      </c>
      <c r="D39" s="24" t="s">
        <v>52</v>
      </c>
      <c r="E39" s="25">
        <v>3.6137</v>
      </c>
      <c r="F39" s="19">
        <v>0</v>
      </c>
      <c r="G39" s="19">
        <v>0</v>
      </c>
      <c r="H39" s="19"/>
      <c r="I39" s="25">
        <v>3.6137</v>
      </c>
      <c r="J39" s="14" t="s">
        <v>24</v>
      </c>
      <c r="K39" s="40">
        <v>140.06</v>
      </c>
      <c r="L39" s="41">
        <v>258.01085249178925</v>
      </c>
      <c r="M39" s="42"/>
    </row>
    <row r="40" spans="1:25" ht="18" customHeight="1" outlineLevel="1">
      <c r="A40" s="20">
        <f t="shared" si="0"/>
        <v>13.3155</v>
      </c>
      <c r="B40" s="3"/>
      <c r="C40" s="23">
        <v>4</v>
      </c>
      <c r="D40" s="24" t="s">
        <v>53</v>
      </c>
      <c r="E40" s="25">
        <v>13.3155</v>
      </c>
      <c r="F40" s="19">
        <v>0</v>
      </c>
      <c r="G40" s="19">
        <v>0</v>
      </c>
      <c r="H40" s="19"/>
      <c r="I40" s="25">
        <v>13.3155</v>
      </c>
      <c r="J40" s="14" t="s">
        <v>24</v>
      </c>
      <c r="K40" s="40">
        <v>91.24</v>
      </c>
      <c r="L40" s="41">
        <v>1459.3928101709778</v>
      </c>
      <c r="M40" s="42"/>
      <c r="Q40" s="43"/>
      <c r="R40" s="52"/>
      <c r="S40" s="52"/>
      <c r="T40" s="53"/>
      <c r="U40" s="53"/>
      <c r="V40" s="53"/>
      <c r="W40" s="52"/>
      <c r="X40" s="53"/>
      <c r="Y40" s="54"/>
    </row>
    <row r="41" spans="1:25" ht="18" customHeight="1" outlineLevel="1">
      <c r="A41" s="20">
        <f t="shared" si="0"/>
        <v>1.4421</v>
      </c>
      <c r="B41" s="3"/>
      <c r="C41" s="23">
        <v>5</v>
      </c>
      <c r="D41" s="24" t="s">
        <v>54</v>
      </c>
      <c r="E41" s="25">
        <v>1.4421</v>
      </c>
      <c r="F41" s="19">
        <v>0</v>
      </c>
      <c r="G41" s="19">
        <v>0</v>
      </c>
      <c r="H41" s="19"/>
      <c r="I41" s="25">
        <v>1.4421</v>
      </c>
      <c r="J41" s="14" t="s">
        <v>55</v>
      </c>
      <c r="K41" s="40">
        <v>101.4</v>
      </c>
      <c r="L41" s="41">
        <v>142.2189349112426</v>
      </c>
      <c r="M41" s="42"/>
      <c r="N41" s="43"/>
      <c r="O41" s="43"/>
      <c r="P41" s="43"/>
      <c r="Q41" s="43"/>
      <c r="R41" s="52"/>
      <c r="S41" s="52"/>
      <c r="T41" s="53"/>
      <c r="U41" s="53"/>
      <c r="V41" s="53"/>
      <c r="W41" s="52"/>
      <c r="X41" s="53"/>
      <c r="Y41" s="54"/>
    </row>
    <row r="42" spans="1:13" ht="18" customHeight="1" outlineLevel="1">
      <c r="A42" s="20">
        <f t="shared" si="0"/>
        <v>7.181</v>
      </c>
      <c r="B42" s="3"/>
      <c r="C42" s="23">
        <v>6</v>
      </c>
      <c r="D42" s="24" t="s">
        <v>56</v>
      </c>
      <c r="E42" s="25">
        <v>7.181</v>
      </c>
      <c r="F42" s="19">
        <v>0</v>
      </c>
      <c r="G42" s="19">
        <v>0</v>
      </c>
      <c r="H42" s="19"/>
      <c r="I42" s="25">
        <v>7.181</v>
      </c>
      <c r="J42" s="14" t="s">
        <v>57</v>
      </c>
      <c r="K42" s="40">
        <v>14</v>
      </c>
      <c r="L42" s="41">
        <v>5129.285714285714</v>
      </c>
      <c r="M42" s="42"/>
    </row>
    <row r="43" spans="1:13" ht="18" customHeight="1" outlineLevel="1">
      <c r="A43" s="20">
        <f t="shared" si="0"/>
        <v>1.7997</v>
      </c>
      <c r="B43" s="3"/>
      <c r="C43" s="23">
        <v>7</v>
      </c>
      <c r="D43" s="24" t="s">
        <v>58</v>
      </c>
      <c r="E43" s="25">
        <v>1.7997</v>
      </c>
      <c r="F43" s="19">
        <v>0</v>
      </c>
      <c r="G43" s="19">
        <v>0</v>
      </c>
      <c r="H43" s="19"/>
      <c r="I43" s="25">
        <v>1.7997</v>
      </c>
      <c r="J43" s="14" t="s">
        <v>24</v>
      </c>
      <c r="K43" s="40">
        <v>421.25</v>
      </c>
      <c r="L43" s="41">
        <v>42.722848664688435</v>
      </c>
      <c r="M43" s="42"/>
    </row>
    <row r="44" spans="1:13" ht="18" customHeight="1" outlineLevel="1">
      <c r="A44" s="20">
        <f t="shared" si="0"/>
        <v>72.4582</v>
      </c>
      <c r="B44" s="3"/>
      <c r="C44" s="14"/>
      <c r="D44" s="14" t="s">
        <v>59</v>
      </c>
      <c r="E44" s="25">
        <v>72.4582</v>
      </c>
      <c r="F44" s="25">
        <v>0</v>
      </c>
      <c r="G44" s="25">
        <v>0</v>
      </c>
      <c r="H44" s="25">
        <v>0</v>
      </c>
      <c r="I44" s="25">
        <v>72.4582</v>
      </c>
      <c r="J44" s="14" t="s">
        <v>24</v>
      </c>
      <c r="K44" s="40">
        <v>1130.27</v>
      </c>
      <c r="L44" s="41">
        <v>641.0698328717917</v>
      </c>
      <c r="M44" s="14"/>
    </row>
    <row r="45" spans="1:25" ht="18" customHeight="1" outlineLevel="1">
      <c r="A45" s="20">
        <f t="shared" si="0"/>
        <v>0</v>
      </c>
      <c r="B45" s="3"/>
      <c r="C45" s="21" t="s">
        <v>30</v>
      </c>
      <c r="D45" s="14" t="s">
        <v>60</v>
      </c>
      <c r="E45" s="22"/>
      <c r="F45" s="22"/>
      <c r="G45" s="22"/>
      <c r="H45" s="22"/>
      <c r="I45" s="22"/>
      <c r="J45" s="37"/>
      <c r="K45" s="38"/>
      <c r="L45" s="39"/>
      <c r="M45" s="14"/>
      <c r="Q45" s="43"/>
      <c r="R45" s="52"/>
      <c r="S45" s="52"/>
      <c r="T45" s="53"/>
      <c r="U45" s="53"/>
      <c r="V45" s="53"/>
      <c r="W45" s="52"/>
      <c r="X45" s="53"/>
      <c r="Y45" s="54"/>
    </row>
    <row r="46" spans="1:13" ht="18" customHeight="1" outlineLevel="1">
      <c r="A46" s="20">
        <f t="shared" si="0"/>
        <v>6.9115</v>
      </c>
      <c r="B46" s="3"/>
      <c r="C46" s="23">
        <v>1</v>
      </c>
      <c r="D46" s="24" t="s">
        <v>61</v>
      </c>
      <c r="E46" s="25">
        <v>6.9115</v>
      </c>
      <c r="F46" s="19"/>
      <c r="G46" s="19"/>
      <c r="H46" s="19"/>
      <c r="I46" s="25">
        <v>6.9115</v>
      </c>
      <c r="J46" s="14" t="s">
        <v>57</v>
      </c>
      <c r="K46" s="40">
        <v>5</v>
      </c>
      <c r="L46" s="41">
        <v>13823</v>
      </c>
      <c r="M46" s="42"/>
    </row>
    <row r="47" spans="1:13" ht="18" customHeight="1" outlineLevel="1">
      <c r="A47" s="20">
        <f t="shared" si="0"/>
        <v>0.4247</v>
      </c>
      <c r="B47" s="3"/>
      <c r="C47" s="26">
        <v>2</v>
      </c>
      <c r="D47" s="27" t="s">
        <v>62</v>
      </c>
      <c r="E47" s="28">
        <v>0.4247</v>
      </c>
      <c r="F47" s="29"/>
      <c r="G47" s="29"/>
      <c r="H47" s="29"/>
      <c r="I47" s="28">
        <v>0.4247</v>
      </c>
      <c r="J47" s="45" t="s">
        <v>24</v>
      </c>
      <c r="K47" s="46">
        <v>3.6</v>
      </c>
      <c r="L47" s="47">
        <v>1179.7222222222222</v>
      </c>
      <c r="M47" s="44"/>
    </row>
    <row r="48" spans="1:13" ht="18" customHeight="1" outlineLevel="1">
      <c r="A48" s="20">
        <f t="shared" si="0"/>
        <v>2.683</v>
      </c>
      <c r="B48" s="3"/>
      <c r="C48" s="23">
        <v>3</v>
      </c>
      <c r="D48" s="24" t="s">
        <v>63</v>
      </c>
      <c r="E48" s="25">
        <v>2.683</v>
      </c>
      <c r="F48" s="19"/>
      <c r="G48" s="19"/>
      <c r="H48" s="19"/>
      <c r="I48" s="25">
        <v>2.683</v>
      </c>
      <c r="J48" s="14" t="s">
        <v>57</v>
      </c>
      <c r="K48" s="40">
        <v>17</v>
      </c>
      <c r="L48" s="41">
        <v>1578.2352941176468</v>
      </c>
      <c r="M48" s="42"/>
    </row>
    <row r="49" spans="1:25" ht="18" customHeight="1" outlineLevel="1">
      <c r="A49" s="20">
        <f t="shared" si="0"/>
        <v>6.7474</v>
      </c>
      <c r="B49" s="3"/>
      <c r="C49" s="26">
        <v>4</v>
      </c>
      <c r="D49" s="24" t="s">
        <v>64</v>
      </c>
      <c r="E49" s="25">
        <v>6.7474</v>
      </c>
      <c r="F49" s="19"/>
      <c r="G49" s="19"/>
      <c r="H49" s="19"/>
      <c r="I49" s="25">
        <v>6.7474</v>
      </c>
      <c r="J49" s="14" t="s">
        <v>55</v>
      </c>
      <c r="K49" s="40">
        <v>97.03</v>
      </c>
      <c r="L49" s="41">
        <v>695.3931773678243</v>
      </c>
      <c r="M49" s="42"/>
      <c r="N49" s="43"/>
      <c r="O49" s="43"/>
      <c r="P49" s="43"/>
      <c r="Q49" s="43"/>
      <c r="R49" s="52"/>
      <c r="S49" s="52"/>
      <c r="T49" s="53"/>
      <c r="U49" s="53"/>
      <c r="V49" s="53"/>
      <c r="W49" s="52"/>
      <c r="X49" s="53"/>
      <c r="Y49" s="54"/>
    </row>
    <row r="50" spans="1:13" ht="18" customHeight="1" outlineLevel="1">
      <c r="A50" s="20">
        <f aca="true" t="shared" si="1" ref="A50:A56">E50+F50+G50+H50</f>
        <v>7.187</v>
      </c>
      <c r="B50" s="3"/>
      <c r="C50" s="23">
        <v>5</v>
      </c>
      <c r="D50" s="24" t="s">
        <v>65</v>
      </c>
      <c r="E50" s="25">
        <v>7.187</v>
      </c>
      <c r="F50" s="19">
        <v>0</v>
      </c>
      <c r="G50" s="19">
        <v>0</v>
      </c>
      <c r="H50" s="19"/>
      <c r="I50" s="25">
        <v>7.187</v>
      </c>
      <c r="J50" s="14" t="s">
        <v>55</v>
      </c>
      <c r="K50" s="40">
        <v>54.23</v>
      </c>
      <c r="L50" s="41">
        <v>1325.2812096625485</v>
      </c>
      <c r="M50" s="42"/>
    </row>
    <row r="51" spans="1:13" ht="18" customHeight="1" outlineLevel="1">
      <c r="A51" s="20">
        <f t="shared" si="1"/>
        <v>3.9849</v>
      </c>
      <c r="B51" s="3"/>
      <c r="C51" s="26">
        <v>6</v>
      </c>
      <c r="D51" s="24" t="s">
        <v>66</v>
      </c>
      <c r="E51" s="25">
        <v>3.9849</v>
      </c>
      <c r="F51" s="19">
        <v>0</v>
      </c>
      <c r="G51" s="19">
        <v>0</v>
      </c>
      <c r="H51" s="19"/>
      <c r="I51" s="25">
        <v>3.9849</v>
      </c>
      <c r="J51" s="14" t="s">
        <v>22</v>
      </c>
      <c r="K51" s="40">
        <v>16.41</v>
      </c>
      <c r="L51" s="41">
        <v>2428.3363802559415</v>
      </c>
      <c r="M51" s="42"/>
    </row>
    <row r="52" spans="1:13" ht="18" customHeight="1" outlineLevel="1">
      <c r="A52" s="20">
        <f t="shared" si="1"/>
        <v>27.9385</v>
      </c>
      <c r="B52" s="3"/>
      <c r="C52" s="14"/>
      <c r="D52" s="14" t="s">
        <v>67</v>
      </c>
      <c r="E52" s="25">
        <v>27.9385</v>
      </c>
      <c r="F52" s="25">
        <v>0</v>
      </c>
      <c r="G52" s="25">
        <v>0</v>
      </c>
      <c r="H52" s="25">
        <v>0</v>
      </c>
      <c r="I52" s="25">
        <v>27.9385</v>
      </c>
      <c r="J52" s="14" t="s">
        <v>24</v>
      </c>
      <c r="K52" s="40">
        <v>5422.469999999999</v>
      </c>
      <c r="L52" s="41">
        <v>51.52356767303463</v>
      </c>
      <c r="M52" s="14"/>
    </row>
    <row r="53" spans="1:25" ht="18" customHeight="1" outlineLevel="1">
      <c r="A53" s="20">
        <f t="shared" si="1"/>
        <v>0</v>
      </c>
      <c r="B53" s="3"/>
      <c r="C53" s="21" t="s">
        <v>68</v>
      </c>
      <c r="D53" s="14" t="s">
        <v>69</v>
      </c>
      <c r="E53" s="22"/>
      <c r="F53" s="22"/>
      <c r="G53" s="22"/>
      <c r="H53" s="22"/>
      <c r="I53" s="22"/>
      <c r="J53" s="37"/>
      <c r="K53" s="38"/>
      <c r="L53" s="39"/>
      <c r="M53" s="14"/>
      <c r="Q53" s="43"/>
      <c r="R53" s="52"/>
      <c r="S53" s="52"/>
      <c r="T53" s="53"/>
      <c r="U53" s="53"/>
      <c r="V53" s="53"/>
      <c r="W53" s="52"/>
      <c r="X53" s="53"/>
      <c r="Y53" s="54"/>
    </row>
    <row r="54" spans="1:13" ht="18" customHeight="1" outlineLevel="1">
      <c r="A54" s="20">
        <f t="shared" si="1"/>
        <v>16.6359</v>
      </c>
      <c r="B54" s="3"/>
      <c r="C54" s="23">
        <v>1</v>
      </c>
      <c r="D54" s="24" t="s">
        <v>70</v>
      </c>
      <c r="E54" s="25">
        <v>16.6359</v>
      </c>
      <c r="F54" s="19"/>
      <c r="G54" s="19"/>
      <c r="H54" s="19"/>
      <c r="I54" s="25">
        <v>16.6359</v>
      </c>
      <c r="J54" s="14" t="s">
        <v>22</v>
      </c>
      <c r="K54" s="40">
        <v>2860</v>
      </c>
      <c r="L54" s="41">
        <v>58.16748251748252</v>
      </c>
      <c r="M54" s="42"/>
    </row>
    <row r="55" spans="1:15" ht="18" customHeight="1" outlineLevel="1">
      <c r="A55" s="20">
        <f t="shared" si="1"/>
        <v>30.7803</v>
      </c>
      <c r="B55" s="3"/>
      <c r="C55" s="23">
        <v>2</v>
      </c>
      <c r="D55" s="24" t="s">
        <v>71</v>
      </c>
      <c r="E55" s="25">
        <v>30.7803</v>
      </c>
      <c r="F55" s="19"/>
      <c r="G55" s="19"/>
      <c r="H55" s="19"/>
      <c r="I55" s="25">
        <v>30.7803</v>
      </c>
      <c r="J55" s="14" t="s">
        <v>72</v>
      </c>
      <c r="K55" s="40">
        <v>81</v>
      </c>
      <c r="L55" s="41">
        <v>3800.0370370370374</v>
      </c>
      <c r="M55" s="42"/>
      <c r="N55" s="48"/>
      <c r="O55" s="49"/>
    </row>
    <row r="56" spans="1:25" ht="18" customHeight="1" outlineLevel="1">
      <c r="A56" s="20">
        <f t="shared" si="1"/>
        <v>0.5452</v>
      </c>
      <c r="B56" s="3"/>
      <c r="C56" s="23">
        <v>3</v>
      </c>
      <c r="D56" s="24" t="s">
        <v>73</v>
      </c>
      <c r="E56" s="25">
        <v>0.5452</v>
      </c>
      <c r="F56" s="19"/>
      <c r="G56" s="19"/>
      <c r="H56" s="19"/>
      <c r="I56" s="25">
        <v>0.5452</v>
      </c>
      <c r="J56" s="14" t="s">
        <v>72</v>
      </c>
      <c r="K56" s="40">
        <v>240</v>
      </c>
      <c r="L56" s="41">
        <v>22.716666666666665</v>
      </c>
      <c r="M56" s="42"/>
      <c r="N56" s="50"/>
      <c r="O56" s="51"/>
      <c r="P56" s="43"/>
      <c r="Q56" s="43"/>
      <c r="R56" s="52"/>
      <c r="S56" s="52"/>
      <c r="T56" s="53"/>
      <c r="U56" s="53"/>
      <c r="V56" s="53"/>
      <c r="W56" s="52"/>
      <c r="X56" s="53"/>
      <c r="Y56" s="54"/>
    </row>
    <row r="57" spans="1:13" ht="18" customHeight="1" outlineLevel="1">
      <c r="A57" s="20">
        <f aca="true" t="shared" si="2" ref="A57:A87">E57+F57+G57+H57</f>
        <v>45.6754</v>
      </c>
      <c r="B57" s="3"/>
      <c r="C57" s="23">
        <v>4</v>
      </c>
      <c r="D57" s="24" t="s">
        <v>74</v>
      </c>
      <c r="E57" s="25">
        <v>45.6754</v>
      </c>
      <c r="F57" s="19">
        <v>0</v>
      </c>
      <c r="G57" s="19">
        <v>0</v>
      </c>
      <c r="H57" s="19"/>
      <c r="I57" s="25">
        <v>45.6754</v>
      </c>
      <c r="J57" s="14" t="s">
        <v>24</v>
      </c>
      <c r="K57" s="40">
        <v>4292.2</v>
      </c>
      <c r="L57" s="41">
        <v>106.41489212991009</v>
      </c>
      <c r="M57" s="42"/>
    </row>
    <row r="58" spans="1:13" ht="18" customHeight="1" outlineLevel="1">
      <c r="A58" s="20">
        <f t="shared" si="2"/>
        <v>20.3163</v>
      </c>
      <c r="B58" s="3"/>
      <c r="C58" s="23">
        <v>5</v>
      </c>
      <c r="D58" s="24" t="s">
        <v>75</v>
      </c>
      <c r="E58" s="25">
        <v>20.3163</v>
      </c>
      <c r="F58" s="19">
        <v>0</v>
      </c>
      <c r="G58" s="19">
        <v>0</v>
      </c>
      <c r="H58" s="19"/>
      <c r="I58" s="25">
        <v>20.3163</v>
      </c>
      <c r="J58" s="14" t="s">
        <v>57</v>
      </c>
      <c r="K58" s="40">
        <v>680</v>
      </c>
      <c r="L58" s="41">
        <v>298.7691176470588</v>
      </c>
      <c r="M58" s="42"/>
    </row>
    <row r="59" spans="1:13" ht="18" customHeight="1" outlineLevel="1">
      <c r="A59" s="20">
        <f t="shared" si="2"/>
        <v>113.9531</v>
      </c>
      <c r="B59" s="3"/>
      <c r="C59" s="14"/>
      <c r="D59" s="14" t="s">
        <v>76</v>
      </c>
      <c r="E59" s="25">
        <v>113.9531</v>
      </c>
      <c r="F59" s="25">
        <v>0</v>
      </c>
      <c r="G59" s="25">
        <v>0</v>
      </c>
      <c r="H59" s="25">
        <v>0</v>
      </c>
      <c r="I59" s="25">
        <v>113.9531</v>
      </c>
      <c r="J59" s="14" t="s">
        <v>24</v>
      </c>
      <c r="K59" s="40">
        <v>4292.2</v>
      </c>
      <c r="L59" s="41">
        <v>265.48879362564657</v>
      </c>
      <c r="M59" s="14"/>
    </row>
    <row r="60" spans="1:25" ht="18" customHeight="1" outlineLevel="1">
      <c r="A60" s="20">
        <f t="shared" si="2"/>
        <v>0</v>
      </c>
      <c r="B60" s="3"/>
      <c r="C60" s="21" t="s">
        <v>77</v>
      </c>
      <c r="D60" s="14" t="s">
        <v>78</v>
      </c>
      <c r="E60" s="22"/>
      <c r="F60" s="22"/>
      <c r="G60" s="22"/>
      <c r="H60" s="22"/>
      <c r="I60" s="22"/>
      <c r="J60" s="37"/>
      <c r="K60" s="38"/>
      <c r="L60" s="39"/>
      <c r="M60" s="14"/>
      <c r="Q60" s="43"/>
      <c r="R60" s="52"/>
      <c r="S60" s="52"/>
      <c r="T60" s="53"/>
      <c r="U60" s="53"/>
      <c r="V60" s="53"/>
      <c r="W60" s="52"/>
      <c r="X60" s="53"/>
      <c r="Y60" s="54"/>
    </row>
    <row r="61" spans="1:13" ht="18" customHeight="1" outlineLevel="1">
      <c r="A61" s="20">
        <f t="shared" si="2"/>
        <v>14.8448</v>
      </c>
      <c r="B61" s="3"/>
      <c r="C61" s="23">
        <v>1</v>
      </c>
      <c r="D61" s="24" t="s">
        <v>79</v>
      </c>
      <c r="E61" s="25">
        <v>14.8448</v>
      </c>
      <c r="F61" s="19"/>
      <c r="G61" s="19"/>
      <c r="H61" s="19"/>
      <c r="I61" s="25">
        <v>14.8448</v>
      </c>
      <c r="J61" s="14" t="s">
        <v>22</v>
      </c>
      <c r="K61" s="40">
        <v>800</v>
      </c>
      <c r="L61" s="41">
        <v>185.56</v>
      </c>
      <c r="M61" s="42"/>
    </row>
    <row r="62" spans="1:25" ht="18" customHeight="1" outlineLevel="1">
      <c r="A62" s="20">
        <f t="shared" si="2"/>
        <v>12.8043</v>
      </c>
      <c r="B62" s="3"/>
      <c r="C62" s="23">
        <v>2</v>
      </c>
      <c r="D62" s="24" t="s">
        <v>80</v>
      </c>
      <c r="E62" s="25">
        <v>12.8043</v>
      </c>
      <c r="F62" s="19"/>
      <c r="G62" s="19"/>
      <c r="H62" s="19"/>
      <c r="I62" s="25">
        <v>12.8043</v>
      </c>
      <c r="J62" s="14" t="s">
        <v>24</v>
      </c>
      <c r="K62" s="40">
        <v>384</v>
      </c>
      <c r="L62" s="41">
        <v>333.44531249999994</v>
      </c>
      <c r="M62" s="42"/>
      <c r="Q62" s="43"/>
      <c r="R62" s="52"/>
      <c r="S62" s="52"/>
      <c r="T62" s="53"/>
      <c r="U62" s="53"/>
      <c r="V62" s="53"/>
      <c r="W62" s="52"/>
      <c r="X62" s="53"/>
      <c r="Y62" s="54"/>
    </row>
    <row r="63" spans="1:25" ht="18" customHeight="1" outlineLevel="1">
      <c r="A63" s="20"/>
      <c r="B63" s="3"/>
      <c r="C63" s="23">
        <v>3</v>
      </c>
      <c r="D63" s="24" t="s">
        <v>81</v>
      </c>
      <c r="E63" s="25">
        <v>34.2722</v>
      </c>
      <c r="F63" s="19"/>
      <c r="G63" s="19"/>
      <c r="H63" s="19"/>
      <c r="I63" s="25">
        <v>34.2722</v>
      </c>
      <c r="J63" s="14" t="s">
        <v>55</v>
      </c>
      <c r="K63" s="40">
        <v>1445</v>
      </c>
      <c r="L63" s="41">
        <v>237.17785467128024</v>
      </c>
      <c r="M63" s="42"/>
      <c r="Q63" s="43"/>
      <c r="R63" s="52"/>
      <c r="S63" s="52"/>
      <c r="T63" s="53"/>
      <c r="U63" s="53"/>
      <c r="V63" s="53"/>
      <c r="W63" s="52"/>
      <c r="X63" s="53"/>
      <c r="Y63" s="54"/>
    </row>
    <row r="64" spans="1:25" ht="18" customHeight="1" outlineLevel="1">
      <c r="A64" s="20">
        <f t="shared" si="2"/>
        <v>100</v>
      </c>
      <c r="B64" s="3"/>
      <c r="C64" s="23">
        <v>4</v>
      </c>
      <c r="D64" s="27" t="s">
        <v>82</v>
      </c>
      <c r="E64" s="28">
        <v>100</v>
      </c>
      <c r="F64" s="29"/>
      <c r="G64" s="29"/>
      <c r="H64" s="29"/>
      <c r="I64" s="28">
        <v>100</v>
      </c>
      <c r="J64" s="45" t="s">
        <v>44</v>
      </c>
      <c r="K64" s="46">
        <v>1</v>
      </c>
      <c r="L64" s="47">
        <v>1000000</v>
      </c>
      <c r="M64" s="44" t="s">
        <v>45</v>
      </c>
      <c r="Q64" s="43"/>
      <c r="R64" s="52"/>
      <c r="S64" s="52"/>
      <c r="T64" s="53"/>
      <c r="U64" s="53"/>
      <c r="V64" s="53"/>
      <c r="W64" s="52"/>
      <c r="X64" s="53"/>
      <c r="Y64" s="54"/>
    </row>
    <row r="65" spans="1:13" ht="18" customHeight="1" outlineLevel="1">
      <c r="A65" s="20">
        <f t="shared" si="2"/>
        <v>161.9213</v>
      </c>
      <c r="B65" s="3"/>
      <c r="C65" s="14"/>
      <c r="D65" s="14" t="s">
        <v>83</v>
      </c>
      <c r="E65" s="25">
        <v>161.9213</v>
      </c>
      <c r="F65" s="25">
        <v>0</v>
      </c>
      <c r="G65" s="25">
        <v>0</v>
      </c>
      <c r="H65" s="25">
        <v>0</v>
      </c>
      <c r="I65" s="25">
        <v>161.9213</v>
      </c>
      <c r="J65" s="14" t="s">
        <v>24</v>
      </c>
      <c r="K65" s="40">
        <v>10575.78</v>
      </c>
      <c r="L65" s="41">
        <v>153.10577564964476</v>
      </c>
      <c r="M65" s="14"/>
    </row>
    <row r="66" spans="1:13" ht="18" customHeight="1" outlineLevel="1">
      <c r="A66" s="20">
        <f t="shared" si="2"/>
        <v>376.27110000000005</v>
      </c>
      <c r="B66" s="3"/>
      <c r="C66" s="14"/>
      <c r="D66" s="14" t="s">
        <v>84</v>
      </c>
      <c r="E66" s="25">
        <v>376.27110000000005</v>
      </c>
      <c r="F66" s="25">
        <v>0</v>
      </c>
      <c r="G66" s="25">
        <v>0</v>
      </c>
      <c r="H66" s="25">
        <v>0</v>
      </c>
      <c r="I66" s="25">
        <v>376.27110000000005</v>
      </c>
      <c r="J66" s="14" t="s">
        <v>24</v>
      </c>
      <c r="K66" s="40">
        <v>5422.469999999999</v>
      </c>
      <c r="L66" s="41">
        <v>693.9108930063238</v>
      </c>
      <c r="M66" s="14"/>
    </row>
    <row r="67" spans="1:15" ht="18" customHeight="1" outlineLevel="1">
      <c r="A67" s="20">
        <f t="shared" si="2"/>
        <v>0</v>
      </c>
      <c r="B67" s="3"/>
      <c r="C67" s="14" t="s">
        <v>85</v>
      </c>
      <c r="D67" s="14" t="s">
        <v>86</v>
      </c>
      <c r="E67" s="19"/>
      <c r="F67" s="19"/>
      <c r="G67" s="19"/>
      <c r="H67" s="19"/>
      <c r="I67" s="19"/>
      <c r="J67" s="14"/>
      <c r="K67" s="14"/>
      <c r="L67" s="14"/>
      <c r="M67" s="14"/>
      <c r="N67" s="48"/>
      <c r="O67" s="49"/>
    </row>
    <row r="68" spans="1:15" ht="18" customHeight="1" outlineLevel="1">
      <c r="A68" s="20">
        <f t="shared" si="2"/>
        <v>0</v>
      </c>
      <c r="B68" s="3"/>
      <c r="C68" s="21" t="s">
        <v>19</v>
      </c>
      <c r="D68" s="14" t="s">
        <v>87</v>
      </c>
      <c r="E68" s="22"/>
      <c r="F68" s="22"/>
      <c r="G68" s="22"/>
      <c r="H68" s="22"/>
      <c r="I68" s="22"/>
      <c r="J68" s="37"/>
      <c r="K68" s="38"/>
      <c r="L68" s="39"/>
      <c r="M68" s="14"/>
      <c r="N68" s="48"/>
      <c r="O68" s="49"/>
    </row>
    <row r="69" spans="1:15" ht="18" customHeight="1" outlineLevel="1">
      <c r="A69" s="20">
        <f t="shared" si="2"/>
        <v>1.7266</v>
      </c>
      <c r="B69" s="3"/>
      <c r="C69" s="23">
        <v>1</v>
      </c>
      <c r="D69" s="24" t="s">
        <v>88</v>
      </c>
      <c r="E69" s="25">
        <v>1.7266</v>
      </c>
      <c r="F69" s="19"/>
      <c r="G69" s="19"/>
      <c r="H69" s="19"/>
      <c r="I69" s="25">
        <v>1.7266</v>
      </c>
      <c r="J69" s="14" t="s">
        <v>55</v>
      </c>
      <c r="K69" s="40">
        <v>31</v>
      </c>
      <c r="L69" s="41">
        <v>556.9677419354838</v>
      </c>
      <c r="M69" s="42"/>
      <c r="N69" s="48"/>
      <c r="O69" s="49"/>
    </row>
    <row r="70" spans="1:25" ht="18" customHeight="1" outlineLevel="1">
      <c r="A70" s="20">
        <f t="shared" si="2"/>
        <v>0.2047</v>
      </c>
      <c r="B70" s="3"/>
      <c r="C70" s="23">
        <v>2</v>
      </c>
      <c r="D70" s="24" t="s">
        <v>89</v>
      </c>
      <c r="E70" s="25">
        <v>0.2047</v>
      </c>
      <c r="F70" s="19"/>
      <c r="G70" s="19"/>
      <c r="H70" s="19"/>
      <c r="I70" s="25">
        <v>0.2047</v>
      </c>
      <c r="J70" s="14" t="s">
        <v>90</v>
      </c>
      <c r="K70" s="40">
        <v>2</v>
      </c>
      <c r="L70" s="41">
        <v>1023.5</v>
      </c>
      <c r="M70" s="42"/>
      <c r="N70" s="50"/>
      <c r="O70" s="51"/>
      <c r="P70" s="43"/>
      <c r="Q70" s="43"/>
      <c r="R70" s="52"/>
      <c r="S70" s="52"/>
      <c r="T70" s="53"/>
      <c r="U70" s="53"/>
      <c r="V70" s="53"/>
      <c r="W70" s="52"/>
      <c r="X70" s="53"/>
      <c r="Y70" s="54"/>
    </row>
    <row r="71" spans="1:25" ht="18" customHeight="1" outlineLevel="1">
      <c r="A71" s="20">
        <f t="shared" si="2"/>
        <v>1.2908</v>
      </c>
      <c r="B71" s="3"/>
      <c r="C71" s="23">
        <v>3</v>
      </c>
      <c r="D71" s="24" t="s">
        <v>91</v>
      </c>
      <c r="E71" s="25">
        <v>1.2908</v>
      </c>
      <c r="F71" s="19"/>
      <c r="G71" s="19"/>
      <c r="H71" s="19"/>
      <c r="I71" s="25">
        <v>1.2908</v>
      </c>
      <c r="J71" s="14" t="s">
        <v>90</v>
      </c>
      <c r="K71" s="40">
        <v>1</v>
      </c>
      <c r="L71" s="41">
        <v>12908</v>
      </c>
      <c r="M71" s="42"/>
      <c r="N71" s="50"/>
      <c r="O71" s="51"/>
      <c r="P71" s="43"/>
      <c r="Q71" s="43"/>
      <c r="R71" s="52"/>
      <c r="S71" s="52"/>
      <c r="T71" s="53"/>
      <c r="U71" s="53"/>
      <c r="V71" s="53"/>
      <c r="W71" s="52"/>
      <c r="X71" s="53"/>
      <c r="Y71" s="54"/>
    </row>
    <row r="72" spans="1:15" ht="18" customHeight="1" outlineLevel="1">
      <c r="A72" s="20">
        <f t="shared" si="2"/>
        <v>3.2220999999999997</v>
      </c>
      <c r="B72" s="3"/>
      <c r="C72" s="14"/>
      <c r="D72" s="14" t="s">
        <v>92</v>
      </c>
      <c r="E72" s="25">
        <v>3.2220999999999997</v>
      </c>
      <c r="F72" s="25">
        <v>0</v>
      </c>
      <c r="G72" s="25">
        <v>0</v>
      </c>
      <c r="H72" s="25">
        <v>0</v>
      </c>
      <c r="I72" s="25">
        <v>3.2220999999999997</v>
      </c>
      <c r="J72" s="14" t="s">
        <v>55</v>
      </c>
      <c r="K72" s="40">
        <v>31</v>
      </c>
      <c r="L72" s="41">
        <v>1039.3870967741934</v>
      </c>
      <c r="M72" s="14"/>
      <c r="N72" s="65"/>
      <c r="O72" s="49"/>
    </row>
    <row r="73" spans="1:15" ht="18" customHeight="1" outlineLevel="1">
      <c r="A73" s="20"/>
      <c r="B73" s="3"/>
      <c r="C73" s="21" t="s">
        <v>30</v>
      </c>
      <c r="D73" s="14" t="s">
        <v>93</v>
      </c>
      <c r="E73" s="22"/>
      <c r="F73" s="22"/>
      <c r="G73" s="22"/>
      <c r="H73" s="22"/>
      <c r="I73" s="22"/>
      <c r="J73" s="37"/>
      <c r="K73" s="38"/>
      <c r="L73" s="39"/>
      <c r="M73" s="14"/>
      <c r="N73" s="65"/>
      <c r="O73" s="49"/>
    </row>
    <row r="74" spans="1:15" ht="18" customHeight="1" outlineLevel="1">
      <c r="A74" s="20"/>
      <c r="B74" s="3"/>
      <c r="C74" s="23">
        <v>1</v>
      </c>
      <c r="D74" s="24" t="s">
        <v>93</v>
      </c>
      <c r="E74" s="25">
        <v>21.56</v>
      </c>
      <c r="F74" s="19">
        <v>0</v>
      </c>
      <c r="G74" s="19">
        <v>0</v>
      </c>
      <c r="H74" s="19"/>
      <c r="I74" s="25">
        <v>21.56</v>
      </c>
      <c r="J74" s="14" t="s">
        <v>24</v>
      </c>
      <c r="K74" s="40">
        <v>5422.469999999999</v>
      </c>
      <c r="L74" s="41">
        <v>39.760478158477596</v>
      </c>
      <c r="M74" s="44" t="s">
        <v>45</v>
      </c>
      <c r="N74" s="65"/>
      <c r="O74" s="49"/>
    </row>
    <row r="75" spans="1:15" ht="18" customHeight="1" outlineLevel="1">
      <c r="A75" s="20"/>
      <c r="B75" s="3"/>
      <c r="C75" s="14"/>
      <c r="D75" s="14" t="s">
        <v>94</v>
      </c>
      <c r="E75" s="25">
        <v>21.56</v>
      </c>
      <c r="F75" s="25">
        <v>0</v>
      </c>
      <c r="G75" s="25">
        <v>0</v>
      </c>
      <c r="H75" s="25">
        <v>0</v>
      </c>
      <c r="I75" s="25">
        <v>21.56</v>
      </c>
      <c r="J75" s="14" t="s">
        <v>24</v>
      </c>
      <c r="K75" s="40">
        <v>5422.469999999999</v>
      </c>
      <c r="L75" s="41">
        <v>39.760478158477596</v>
      </c>
      <c r="M75" s="14"/>
      <c r="N75" s="65"/>
      <c r="O75" s="49"/>
    </row>
    <row r="76" spans="1:15" ht="18" customHeight="1" outlineLevel="1">
      <c r="A76" s="20">
        <f t="shared" si="2"/>
        <v>0</v>
      </c>
      <c r="B76" s="3"/>
      <c r="C76" s="55" t="s">
        <v>68</v>
      </c>
      <c r="D76" s="14" t="s">
        <v>95</v>
      </c>
      <c r="E76" s="22"/>
      <c r="F76" s="22"/>
      <c r="G76" s="22"/>
      <c r="H76" s="22"/>
      <c r="I76" s="22"/>
      <c r="J76" s="37"/>
      <c r="K76" s="38"/>
      <c r="L76" s="39"/>
      <c r="M76" s="14"/>
      <c r="N76" s="65"/>
      <c r="O76" s="49"/>
    </row>
    <row r="77" spans="1:15" ht="18" customHeight="1" outlineLevel="1">
      <c r="A77" s="20">
        <f t="shared" si="2"/>
        <v>267.1815</v>
      </c>
      <c r="B77" s="3"/>
      <c r="C77" s="23">
        <v>1</v>
      </c>
      <c r="D77" s="24" t="s">
        <v>95</v>
      </c>
      <c r="E77" s="25">
        <v>267.1815</v>
      </c>
      <c r="F77" s="19">
        <v>0</v>
      </c>
      <c r="G77" s="19">
        <v>0</v>
      </c>
      <c r="H77" s="19"/>
      <c r="I77" s="25">
        <v>267.1815</v>
      </c>
      <c r="J77" s="14" t="s">
        <v>24</v>
      </c>
      <c r="K77" s="40">
        <v>10575.78</v>
      </c>
      <c r="L77" s="41">
        <v>252.63526661863241</v>
      </c>
      <c r="M77" s="42"/>
      <c r="N77" s="48"/>
      <c r="O77" s="66"/>
    </row>
    <row r="78" spans="1:13" ht="18" customHeight="1" outlineLevel="1">
      <c r="A78" s="20">
        <f t="shared" si="2"/>
        <v>267.1815</v>
      </c>
      <c r="B78" s="3"/>
      <c r="C78" s="14"/>
      <c r="D78" s="14" t="s">
        <v>96</v>
      </c>
      <c r="E78" s="25">
        <v>267.1815</v>
      </c>
      <c r="F78" s="25">
        <v>0</v>
      </c>
      <c r="G78" s="25">
        <v>0</v>
      </c>
      <c r="H78" s="25">
        <v>0</v>
      </c>
      <c r="I78" s="25">
        <v>267.1815</v>
      </c>
      <c r="J78" s="14" t="s">
        <v>24</v>
      </c>
      <c r="K78" s="40">
        <v>10575.78</v>
      </c>
      <c r="L78" s="41">
        <v>252.63526661863241</v>
      </c>
      <c r="M78" s="14"/>
    </row>
    <row r="79" spans="1:13" ht="18" customHeight="1" outlineLevel="1">
      <c r="A79" s="20"/>
      <c r="B79" s="3"/>
      <c r="C79" s="55" t="s">
        <v>77</v>
      </c>
      <c r="D79" s="45" t="s">
        <v>97</v>
      </c>
      <c r="E79" s="56"/>
      <c r="F79" s="56"/>
      <c r="G79" s="56"/>
      <c r="H79" s="56"/>
      <c r="I79" s="56"/>
      <c r="J79" s="67"/>
      <c r="K79" s="68"/>
      <c r="L79" s="69"/>
      <c r="M79" s="45"/>
    </row>
    <row r="80" spans="1:13" ht="18" customHeight="1" outlineLevel="1">
      <c r="A80" s="20"/>
      <c r="B80" s="3"/>
      <c r="C80" s="26">
        <v>1</v>
      </c>
      <c r="D80" s="27" t="s">
        <v>97</v>
      </c>
      <c r="E80" s="28">
        <v>29.11</v>
      </c>
      <c r="F80" s="29">
        <v>3.23</v>
      </c>
      <c r="G80" s="29">
        <v>32.34</v>
      </c>
      <c r="H80" s="29"/>
      <c r="I80" s="28">
        <v>64.68</v>
      </c>
      <c r="J80" s="45" t="s">
        <v>24</v>
      </c>
      <c r="K80" s="46">
        <v>10575.78</v>
      </c>
      <c r="L80" s="47">
        <v>61.15860957773329</v>
      </c>
      <c r="M80" s="44" t="s">
        <v>45</v>
      </c>
    </row>
    <row r="81" spans="1:13" ht="18" customHeight="1" outlineLevel="1">
      <c r="A81" s="20"/>
      <c r="B81" s="3"/>
      <c r="C81" s="45"/>
      <c r="D81" s="45" t="s">
        <v>98</v>
      </c>
      <c r="E81" s="28">
        <v>29.11</v>
      </c>
      <c r="F81" s="28">
        <v>3.23</v>
      </c>
      <c r="G81" s="28">
        <v>32.34</v>
      </c>
      <c r="H81" s="28">
        <v>0</v>
      </c>
      <c r="I81" s="28">
        <v>64.68</v>
      </c>
      <c r="J81" s="45" t="s">
        <v>24</v>
      </c>
      <c r="K81" s="46">
        <v>10575.78</v>
      </c>
      <c r="L81" s="47">
        <v>61.15860957773329</v>
      </c>
      <c r="M81" s="45"/>
    </row>
    <row r="82" spans="1:15" ht="18" customHeight="1" outlineLevel="1">
      <c r="A82" s="20">
        <f t="shared" si="2"/>
        <v>356.6436000000001</v>
      </c>
      <c r="B82" s="3"/>
      <c r="C82" s="14"/>
      <c r="D82" s="14" t="s">
        <v>99</v>
      </c>
      <c r="E82" s="19">
        <v>321.07360000000006</v>
      </c>
      <c r="F82" s="19">
        <v>3.23</v>
      </c>
      <c r="G82" s="19">
        <v>32.34</v>
      </c>
      <c r="H82" s="19">
        <v>0</v>
      </c>
      <c r="I82" s="25">
        <v>356.6436000000001</v>
      </c>
      <c r="J82" s="14" t="s">
        <v>24</v>
      </c>
      <c r="K82" s="40">
        <v>10575.78</v>
      </c>
      <c r="L82" s="41">
        <v>337.2267577426914</v>
      </c>
      <c r="M82" s="14"/>
      <c r="N82" s="48"/>
      <c r="O82" s="49"/>
    </row>
    <row r="83" spans="1:15" ht="18" customHeight="1" outlineLevel="1">
      <c r="A83" s="20">
        <f t="shared" si="2"/>
        <v>0</v>
      </c>
      <c r="B83" s="3"/>
      <c r="C83" s="14" t="s">
        <v>100</v>
      </c>
      <c r="D83" s="14" t="s">
        <v>101</v>
      </c>
      <c r="E83" s="19"/>
      <c r="F83" s="19"/>
      <c r="G83" s="19"/>
      <c r="H83" s="19"/>
      <c r="I83" s="19"/>
      <c r="J83" s="14"/>
      <c r="K83" s="14"/>
      <c r="L83" s="14"/>
      <c r="M83" s="14"/>
      <c r="N83" s="48"/>
      <c r="O83" s="49"/>
    </row>
    <row r="84" spans="1:15" ht="18" customHeight="1" outlineLevel="1">
      <c r="A84" s="20">
        <f t="shared" si="2"/>
        <v>168.5216</v>
      </c>
      <c r="B84" s="3"/>
      <c r="C84" s="23">
        <v>1</v>
      </c>
      <c r="D84" s="24" t="s">
        <v>101</v>
      </c>
      <c r="E84" s="25">
        <v>156.1215</v>
      </c>
      <c r="F84" s="19">
        <v>3.0732</v>
      </c>
      <c r="G84" s="19">
        <v>9.3269</v>
      </c>
      <c r="H84" s="19"/>
      <c r="I84" s="25">
        <v>168.5216</v>
      </c>
      <c r="J84" s="14" t="s">
        <v>102</v>
      </c>
      <c r="K84" s="40">
        <v>160</v>
      </c>
      <c r="L84" s="41">
        <v>10532.6</v>
      </c>
      <c r="M84" s="42"/>
      <c r="N84" s="48"/>
      <c r="O84" s="49"/>
    </row>
    <row r="85" spans="1:13" ht="18" customHeight="1" outlineLevel="1">
      <c r="A85" s="20">
        <f t="shared" si="2"/>
        <v>168.5216</v>
      </c>
      <c r="B85" s="3"/>
      <c r="C85" s="14"/>
      <c r="D85" s="14" t="s">
        <v>103</v>
      </c>
      <c r="E85" s="25">
        <v>156.1215</v>
      </c>
      <c r="F85" s="25">
        <v>3.0732</v>
      </c>
      <c r="G85" s="25">
        <v>9.3269</v>
      </c>
      <c r="H85" s="25">
        <v>0</v>
      </c>
      <c r="I85" s="25">
        <v>168.5216</v>
      </c>
      <c r="J85" s="14" t="s">
        <v>102</v>
      </c>
      <c r="K85" s="40">
        <v>160</v>
      </c>
      <c r="L85" s="41">
        <v>10532.6</v>
      </c>
      <c r="M85" s="14"/>
    </row>
    <row r="86" spans="1:20" ht="18" customHeight="1">
      <c r="A86" s="57">
        <f t="shared" si="2"/>
        <v>7260.4245</v>
      </c>
      <c r="B86" s="58"/>
      <c r="C86" s="59"/>
      <c r="D86" s="14" t="s">
        <v>104</v>
      </c>
      <c r="E86" s="19">
        <v>7211.679</v>
      </c>
      <c r="F86" s="19">
        <v>6.4886</v>
      </c>
      <c r="G86" s="19">
        <v>42.25690000000001</v>
      </c>
      <c r="H86" s="19">
        <v>0</v>
      </c>
      <c r="I86" s="25">
        <v>7260.4245</v>
      </c>
      <c r="J86" s="14" t="s">
        <v>24</v>
      </c>
      <c r="K86" s="40">
        <v>10575.78</v>
      </c>
      <c r="L86" s="41">
        <v>6865.143280211957</v>
      </c>
      <c r="M86" s="14"/>
      <c r="N86" s="70"/>
      <c r="O86" s="70"/>
      <c r="Q86" s="50"/>
      <c r="R86" s="43"/>
      <c r="S86" s="43"/>
      <c r="T86" s="43"/>
    </row>
    <row r="87" spans="1:20" ht="18" customHeight="1">
      <c r="A87" s="60">
        <f t="shared" si="2"/>
        <v>0</v>
      </c>
      <c r="B87" s="61" t="s">
        <v>105</v>
      </c>
      <c r="C87" s="32" t="s">
        <v>106</v>
      </c>
      <c r="D87" s="14" t="s">
        <v>107</v>
      </c>
      <c r="E87" s="19"/>
      <c r="F87" s="19"/>
      <c r="G87" s="19"/>
      <c r="H87" s="19"/>
      <c r="I87" s="19"/>
      <c r="J87" s="14"/>
      <c r="K87" s="71"/>
      <c r="L87" s="14"/>
      <c r="M87" s="14"/>
      <c r="N87" s="70"/>
      <c r="O87" s="70"/>
      <c r="Q87" s="43"/>
      <c r="R87" s="43"/>
      <c r="S87" s="43"/>
      <c r="T87" s="43"/>
    </row>
    <row r="88" spans="1:21" ht="18" customHeight="1" outlineLevel="1">
      <c r="A88" s="60">
        <f aca="true" t="shared" si="3" ref="A88:A196">E88+F88+G88+H88</f>
        <v>48</v>
      </c>
      <c r="B88" s="62">
        <f aca="true" t="shared" si="4" ref="B88:B165">IF(H88=0,0,1)</f>
        <v>1</v>
      </c>
      <c r="C88" s="32">
        <v>1</v>
      </c>
      <c r="D88" s="24" t="s">
        <v>108</v>
      </c>
      <c r="E88" s="19"/>
      <c r="F88" s="19"/>
      <c r="G88" s="19"/>
      <c r="H88" s="19">
        <v>48</v>
      </c>
      <c r="I88" s="19">
        <v>48</v>
      </c>
      <c r="J88" s="14"/>
      <c r="K88" s="71"/>
      <c r="L88" s="14"/>
      <c r="M88" s="14"/>
      <c r="N88" s="43"/>
      <c r="O88" s="43"/>
      <c r="P88" s="50"/>
      <c r="Q88" s="43"/>
      <c r="R88" s="43"/>
      <c r="S88" s="43"/>
      <c r="T88" s="43"/>
      <c r="U88" s="43"/>
    </row>
    <row r="89" spans="1:21" ht="18" customHeight="1" outlineLevel="1">
      <c r="A89" s="60">
        <f t="shared" si="3"/>
        <v>48</v>
      </c>
      <c r="B89" s="62">
        <f t="shared" si="4"/>
        <v>1</v>
      </c>
      <c r="C89" s="32"/>
      <c r="D89" s="24" t="s">
        <v>109</v>
      </c>
      <c r="E89" s="19"/>
      <c r="F89" s="19"/>
      <c r="G89" s="19"/>
      <c r="H89" s="19">
        <v>48</v>
      </c>
      <c r="I89" s="19">
        <v>48</v>
      </c>
      <c r="J89" s="14" t="s">
        <v>44</v>
      </c>
      <c r="K89" s="72">
        <v>1</v>
      </c>
      <c r="L89" s="41">
        <v>480000</v>
      </c>
      <c r="M89" s="14"/>
      <c r="N89" s="43"/>
      <c r="O89" s="43"/>
      <c r="P89" s="50"/>
      <c r="Q89" s="43"/>
      <c r="R89" s="43"/>
      <c r="S89" s="43"/>
      <c r="T89" s="43"/>
      <c r="U89" s="43"/>
    </row>
    <row r="90" spans="1:21" ht="18" customHeight="1" hidden="1" outlineLevel="1">
      <c r="A90" s="60">
        <f t="shared" si="3"/>
        <v>0</v>
      </c>
      <c r="B90" s="62">
        <f t="shared" si="4"/>
        <v>0</v>
      </c>
      <c r="C90" s="32"/>
      <c r="D90" s="24" t="s">
        <v>110</v>
      </c>
      <c r="E90" s="19"/>
      <c r="F90" s="19"/>
      <c r="G90" s="19"/>
      <c r="H90" s="19">
        <v>0</v>
      </c>
      <c r="I90" s="19">
        <v>0</v>
      </c>
      <c r="J90" s="14" t="s">
        <v>111</v>
      </c>
      <c r="K90" s="72">
        <v>0</v>
      </c>
      <c r="L90" s="41">
        <v>30000</v>
      </c>
      <c r="M90" s="14"/>
      <c r="N90" s="43"/>
      <c r="O90" s="43"/>
      <c r="P90" s="50"/>
      <c r="Q90" s="43"/>
      <c r="R90" s="43"/>
      <c r="S90" s="43"/>
      <c r="T90" s="43"/>
      <c r="U90" s="43"/>
    </row>
    <row r="91" spans="1:21" ht="18" customHeight="1" hidden="1" outlineLevel="1">
      <c r="A91" s="60">
        <f t="shared" si="3"/>
        <v>0</v>
      </c>
      <c r="B91" s="62">
        <f t="shared" si="4"/>
        <v>0</v>
      </c>
      <c r="C91" s="32"/>
      <c r="D91" s="24" t="s">
        <v>112</v>
      </c>
      <c r="E91" s="19"/>
      <c r="F91" s="19"/>
      <c r="G91" s="19"/>
      <c r="H91" s="19">
        <v>0</v>
      </c>
      <c r="I91" s="19">
        <v>0</v>
      </c>
      <c r="J91" s="14" t="s">
        <v>24</v>
      </c>
      <c r="K91" s="71">
        <v>0</v>
      </c>
      <c r="L91" s="41" t="e">
        <v>#DIV/0!</v>
      </c>
      <c r="M91" s="14"/>
      <c r="N91" s="43"/>
      <c r="O91" s="43"/>
      <c r="P91" s="50"/>
      <c r="Q91" s="43"/>
      <c r="R91" s="43"/>
      <c r="S91" s="43"/>
      <c r="T91" s="43"/>
      <c r="U91" s="43"/>
    </row>
    <row r="92" spans="1:16" ht="18" customHeight="1" hidden="1" outlineLevel="1">
      <c r="A92" s="60">
        <f t="shared" si="3"/>
        <v>0</v>
      </c>
      <c r="B92" s="62">
        <f t="shared" si="4"/>
        <v>0</v>
      </c>
      <c r="C92" s="32"/>
      <c r="D92" s="24" t="s">
        <v>112</v>
      </c>
      <c r="E92" s="19"/>
      <c r="F92" s="19"/>
      <c r="G92" s="19"/>
      <c r="H92" s="19">
        <v>0</v>
      </c>
      <c r="I92" s="19">
        <v>0</v>
      </c>
      <c r="J92" s="14" t="s">
        <v>24</v>
      </c>
      <c r="K92" s="71">
        <v>0</v>
      </c>
      <c r="L92" s="41" t="e">
        <v>#DIV/0!</v>
      </c>
      <c r="M92" s="14"/>
      <c r="N92" s="43"/>
      <c r="O92" s="43"/>
      <c r="P92" s="48"/>
    </row>
    <row r="93" spans="1:16" ht="18" customHeight="1" hidden="1" outlineLevel="1">
      <c r="A93" s="60">
        <f t="shared" si="3"/>
        <v>0</v>
      </c>
      <c r="B93" s="62">
        <f t="shared" si="4"/>
        <v>0</v>
      </c>
      <c r="C93" s="32"/>
      <c r="D93" s="24" t="s">
        <v>113</v>
      </c>
      <c r="E93" s="19"/>
      <c r="F93" s="19"/>
      <c r="G93" s="19"/>
      <c r="H93" s="19">
        <v>0</v>
      </c>
      <c r="I93" s="19">
        <v>0</v>
      </c>
      <c r="J93" s="14" t="s">
        <v>114</v>
      </c>
      <c r="K93" s="71">
        <v>0</v>
      </c>
      <c r="L93" s="41" t="e">
        <v>#DIV/0!</v>
      </c>
      <c r="M93" s="14"/>
      <c r="N93" s="43"/>
      <c r="O93" s="43"/>
      <c r="P93" s="48"/>
    </row>
    <row r="94" spans="1:16" ht="18" customHeight="1" hidden="1" outlineLevel="1">
      <c r="A94" s="60">
        <f t="shared" si="3"/>
        <v>0</v>
      </c>
      <c r="B94" s="62">
        <f t="shared" si="4"/>
        <v>0</v>
      </c>
      <c r="C94" s="32"/>
      <c r="D94" s="24" t="s">
        <v>115</v>
      </c>
      <c r="E94" s="19"/>
      <c r="F94" s="19"/>
      <c r="G94" s="19"/>
      <c r="H94" s="19">
        <v>0</v>
      </c>
      <c r="I94" s="19">
        <v>0</v>
      </c>
      <c r="J94" s="14" t="s">
        <v>114</v>
      </c>
      <c r="K94" s="71">
        <v>0</v>
      </c>
      <c r="L94" s="41" t="e">
        <v>#DIV/0!</v>
      </c>
      <c r="M94" s="14"/>
      <c r="N94" s="43"/>
      <c r="O94" s="43"/>
      <c r="P94" s="48"/>
    </row>
    <row r="95" spans="1:16" ht="18" customHeight="1" hidden="1" outlineLevel="1">
      <c r="A95" s="60">
        <f t="shared" si="3"/>
        <v>0</v>
      </c>
      <c r="B95" s="62">
        <f t="shared" si="4"/>
        <v>0</v>
      </c>
      <c r="C95" s="32"/>
      <c r="D95" s="24" t="s">
        <v>116</v>
      </c>
      <c r="E95" s="19"/>
      <c r="F95" s="19"/>
      <c r="G95" s="19"/>
      <c r="H95" s="19">
        <v>0</v>
      </c>
      <c r="I95" s="19">
        <v>0</v>
      </c>
      <c r="J95" s="14" t="s">
        <v>114</v>
      </c>
      <c r="K95" s="71">
        <v>0</v>
      </c>
      <c r="L95" s="41" t="e">
        <v>#DIV/0!</v>
      </c>
      <c r="M95" s="14"/>
      <c r="N95" s="43"/>
      <c r="O95" s="43"/>
      <c r="P95" s="48"/>
    </row>
    <row r="96" spans="1:16" ht="18" customHeight="1" hidden="1" outlineLevel="1">
      <c r="A96" s="60">
        <f t="shared" si="3"/>
        <v>0</v>
      </c>
      <c r="B96" s="62">
        <f t="shared" si="4"/>
        <v>0</v>
      </c>
      <c r="C96" s="32"/>
      <c r="D96" s="24" t="s">
        <v>117</v>
      </c>
      <c r="E96" s="19"/>
      <c r="F96" s="19"/>
      <c r="G96" s="19"/>
      <c r="H96" s="19">
        <v>0</v>
      </c>
      <c r="I96" s="19">
        <v>0</v>
      </c>
      <c r="J96" s="14" t="s">
        <v>90</v>
      </c>
      <c r="K96" s="71">
        <v>0</v>
      </c>
      <c r="L96" s="41" t="e">
        <v>#DIV/0!</v>
      </c>
      <c r="M96" s="14"/>
      <c r="N96" s="43"/>
      <c r="O96" s="43"/>
      <c r="P96" s="48"/>
    </row>
    <row r="97" spans="1:16" ht="18" customHeight="1" hidden="1" outlineLevel="1">
      <c r="A97" s="60">
        <f t="shared" si="3"/>
        <v>0</v>
      </c>
      <c r="B97" s="62">
        <f t="shared" si="4"/>
        <v>0</v>
      </c>
      <c r="C97" s="32"/>
      <c r="D97" s="24" t="s">
        <v>118</v>
      </c>
      <c r="E97" s="19"/>
      <c r="F97" s="19"/>
      <c r="G97" s="19"/>
      <c r="H97" s="19">
        <v>0</v>
      </c>
      <c r="I97" s="19">
        <v>0</v>
      </c>
      <c r="J97" s="14" t="s">
        <v>114</v>
      </c>
      <c r="K97" s="71">
        <v>0</v>
      </c>
      <c r="L97" s="41" t="e">
        <v>#DIV/0!</v>
      </c>
      <c r="M97" s="14"/>
      <c r="N97" s="43"/>
      <c r="O97" s="43"/>
      <c r="P97" s="48"/>
    </row>
    <row r="98" spans="1:16" ht="18" customHeight="1" hidden="1" outlineLevel="1">
      <c r="A98" s="60">
        <f t="shared" si="3"/>
        <v>0</v>
      </c>
      <c r="B98" s="62">
        <f t="shared" si="4"/>
        <v>0</v>
      </c>
      <c r="C98" s="32"/>
      <c r="D98" s="24" t="s">
        <v>119</v>
      </c>
      <c r="E98" s="19"/>
      <c r="F98" s="19"/>
      <c r="G98" s="19"/>
      <c r="H98" s="19">
        <v>0</v>
      </c>
      <c r="I98" s="19">
        <v>0</v>
      </c>
      <c r="J98" s="14" t="s">
        <v>90</v>
      </c>
      <c r="K98" s="71">
        <v>0</v>
      </c>
      <c r="L98" s="41" t="e">
        <v>#DIV/0!</v>
      </c>
      <c r="M98" s="14"/>
      <c r="N98" s="43"/>
      <c r="O98" s="43"/>
      <c r="P98" s="48"/>
    </row>
    <row r="99" spans="1:16" ht="18" customHeight="1" hidden="1" outlineLevel="1">
      <c r="A99" s="60">
        <f t="shared" si="3"/>
        <v>0</v>
      </c>
      <c r="B99" s="62">
        <f t="shared" si="4"/>
        <v>0</v>
      </c>
      <c r="C99" s="32"/>
      <c r="D99" s="24" t="s">
        <v>119</v>
      </c>
      <c r="E99" s="19"/>
      <c r="F99" s="19"/>
      <c r="G99" s="19"/>
      <c r="H99" s="19">
        <v>0</v>
      </c>
      <c r="I99" s="19">
        <v>0</v>
      </c>
      <c r="J99" s="14" t="s">
        <v>90</v>
      </c>
      <c r="K99" s="71">
        <v>0</v>
      </c>
      <c r="L99" s="41" t="e">
        <v>#DIV/0!</v>
      </c>
      <c r="M99" s="14"/>
      <c r="N99" s="43"/>
      <c r="O99" s="43"/>
      <c r="P99" s="48"/>
    </row>
    <row r="100" spans="1:16" ht="18" customHeight="1" hidden="1" outlineLevel="1">
      <c r="A100" s="60">
        <f t="shared" si="3"/>
        <v>0</v>
      </c>
      <c r="B100" s="62">
        <f t="shared" si="4"/>
        <v>0</v>
      </c>
      <c r="C100" s="32"/>
      <c r="D100" s="24" t="s">
        <v>120</v>
      </c>
      <c r="E100" s="19"/>
      <c r="F100" s="19"/>
      <c r="G100" s="19"/>
      <c r="H100" s="19">
        <v>0</v>
      </c>
      <c r="I100" s="19">
        <v>0</v>
      </c>
      <c r="J100" s="14" t="s">
        <v>121</v>
      </c>
      <c r="K100" s="71">
        <v>0</v>
      </c>
      <c r="L100" s="41" t="e">
        <v>#DIV/0!</v>
      </c>
      <c r="M100" s="14"/>
      <c r="N100" s="43"/>
      <c r="O100" s="43"/>
      <c r="P100" s="48"/>
    </row>
    <row r="101" spans="1:16" ht="18" customHeight="1" hidden="1" outlineLevel="1">
      <c r="A101" s="60">
        <f t="shared" si="3"/>
        <v>0</v>
      </c>
      <c r="B101" s="62">
        <f t="shared" si="4"/>
        <v>0</v>
      </c>
      <c r="C101" s="32"/>
      <c r="D101" s="24" t="s">
        <v>122</v>
      </c>
      <c r="E101" s="19"/>
      <c r="F101" s="19"/>
      <c r="G101" s="19"/>
      <c r="H101" s="19">
        <v>0</v>
      </c>
      <c r="I101" s="19">
        <v>0</v>
      </c>
      <c r="J101" s="14" t="s">
        <v>121</v>
      </c>
      <c r="K101" s="71">
        <v>0</v>
      </c>
      <c r="L101" s="41" t="e">
        <v>#DIV/0!</v>
      </c>
      <c r="M101" s="14"/>
      <c r="N101" s="43"/>
      <c r="O101" s="43"/>
      <c r="P101" s="48"/>
    </row>
    <row r="102" spans="1:16" ht="18" customHeight="1" hidden="1" outlineLevel="1">
      <c r="A102" s="60">
        <f t="shared" si="3"/>
        <v>0</v>
      </c>
      <c r="B102" s="62">
        <f t="shared" si="4"/>
        <v>0</v>
      </c>
      <c r="C102" s="32"/>
      <c r="D102" s="24" t="s">
        <v>123</v>
      </c>
      <c r="E102" s="19"/>
      <c r="F102" s="19"/>
      <c r="G102" s="19"/>
      <c r="H102" s="19">
        <v>0</v>
      </c>
      <c r="I102" s="19">
        <v>0</v>
      </c>
      <c r="J102" s="14" t="s">
        <v>124</v>
      </c>
      <c r="K102" s="71">
        <v>0</v>
      </c>
      <c r="L102" s="41" t="e">
        <v>#DIV/0!</v>
      </c>
      <c r="M102" s="14"/>
      <c r="N102" s="43"/>
      <c r="O102" s="43"/>
      <c r="P102" s="48"/>
    </row>
    <row r="103" spans="1:16" ht="18" customHeight="1" hidden="1" outlineLevel="1">
      <c r="A103" s="60">
        <f t="shared" si="3"/>
        <v>0</v>
      </c>
      <c r="B103" s="62">
        <f t="shared" si="4"/>
        <v>0</v>
      </c>
      <c r="C103" s="32"/>
      <c r="D103" s="24" t="s">
        <v>125</v>
      </c>
      <c r="E103" s="19"/>
      <c r="F103" s="19"/>
      <c r="G103" s="19"/>
      <c r="H103" s="19">
        <v>0</v>
      </c>
      <c r="I103" s="19">
        <v>0</v>
      </c>
      <c r="J103" s="14" t="s">
        <v>90</v>
      </c>
      <c r="K103" s="71">
        <v>0</v>
      </c>
      <c r="L103" s="41" t="e">
        <v>#DIV/0!</v>
      </c>
      <c r="M103" s="14"/>
      <c r="N103" s="43"/>
      <c r="O103" s="43"/>
      <c r="P103" s="48"/>
    </row>
    <row r="104" spans="1:16" ht="18" customHeight="1" hidden="1" outlineLevel="1">
      <c r="A104" s="60">
        <f t="shared" si="3"/>
        <v>0</v>
      </c>
      <c r="B104" s="62">
        <f t="shared" si="4"/>
        <v>0</v>
      </c>
      <c r="C104" s="32"/>
      <c r="D104" s="24" t="s">
        <v>126</v>
      </c>
      <c r="E104" s="19"/>
      <c r="F104" s="19"/>
      <c r="G104" s="19"/>
      <c r="H104" s="19">
        <v>0</v>
      </c>
      <c r="I104" s="19">
        <v>0</v>
      </c>
      <c r="J104" s="14" t="s">
        <v>90</v>
      </c>
      <c r="K104" s="71">
        <v>0</v>
      </c>
      <c r="L104" s="41" t="e">
        <v>#DIV/0!</v>
      </c>
      <c r="M104" s="14"/>
      <c r="N104" s="43"/>
      <c r="O104" s="43"/>
      <c r="P104" s="48"/>
    </row>
    <row r="105" spans="1:16" ht="18" customHeight="1" hidden="1" outlineLevel="1">
      <c r="A105" s="60">
        <f t="shared" si="3"/>
        <v>0</v>
      </c>
      <c r="B105" s="62">
        <f t="shared" si="4"/>
        <v>0</v>
      </c>
      <c r="C105" s="32"/>
      <c r="D105" s="24" t="s">
        <v>127</v>
      </c>
      <c r="E105" s="19"/>
      <c r="F105" s="19"/>
      <c r="G105" s="19"/>
      <c r="H105" s="19">
        <v>0</v>
      </c>
      <c r="I105" s="19">
        <v>0</v>
      </c>
      <c r="J105" s="14" t="s">
        <v>55</v>
      </c>
      <c r="K105" s="71">
        <v>0</v>
      </c>
      <c r="L105" s="41" t="e">
        <v>#DIV/0!</v>
      </c>
      <c r="M105" s="14"/>
      <c r="N105" s="43"/>
      <c r="O105" s="43"/>
      <c r="P105" s="48"/>
    </row>
    <row r="106" spans="1:16" ht="18" customHeight="1" hidden="1" outlineLevel="1">
      <c r="A106" s="60">
        <f t="shared" si="3"/>
        <v>0</v>
      </c>
      <c r="B106" s="62">
        <f t="shared" si="4"/>
        <v>0</v>
      </c>
      <c r="C106" s="32"/>
      <c r="D106" s="24" t="s">
        <v>128</v>
      </c>
      <c r="E106" s="19"/>
      <c r="F106" s="19"/>
      <c r="G106" s="19"/>
      <c r="H106" s="19">
        <v>0</v>
      </c>
      <c r="I106" s="19">
        <v>0</v>
      </c>
      <c r="J106" s="14" t="s">
        <v>24</v>
      </c>
      <c r="K106" s="71">
        <v>0</v>
      </c>
      <c r="L106" s="41" t="e">
        <v>#DIV/0!</v>
      </c>
      <c r="M106" s="14"/>
      <c r="N106" s="43"/>
      <c r="O106" s="43"/>
      <c r="P106" s="48"/>
    </row>
    <row r="107" spans="1:16" ht="18" customHeight="1" hidden="1" outlineLevel="1">
      <c r="A107" s="60">
        <f t="shared" si="3"/>
        <v>0</v>
      </c>
      <c r="B107" s="62">
        <f t="shared" si="4"/>
        <v>0</v>
      </c>
      <c r="C107" s="32"/>
      <c r="D107" s="24" t="s">
        <v>129</v>
      </c>
      <c r="E107" s="19"/>
      <c r="F107" s="19"/>
      <c r="G107" s="19"/>
      <c r="H107" s="19">
        <v>0</v>
      </c>
      <c r="I107" s="19">
        <v>0</v>
      </c>
      <c r="J107" s="14" t="s">
        <v>90</v>
      </c>
      <c r="K107" s="71">
        <v>0</v>
      </c>
      <c r="L107" s="41" t="e">
        <v>#DIV/0!</v>
      </c>
      <c r="M107" s="14"/>
      <c r="N107" s="43"/>
      <c r="O107" s="43"/>
      <c r="P107" s="48"/>
    </row>
    <row r="108" spans="1:16" ht="18" customHeight="1" hidden="1" outlineLevel="1">
      <c r="A108" s="60">
        <f t="shared" si="3"/>
        <v>0</v>
      </c>
      <c r="B108" s="62">
        <f t="shared" si="4"/>
        <v>0</v>
      </c>
      <c r="C108" s="32"/>
      <c r="D108" s="24" t="s">
        <v>130</v>
      </c>
      <c r="E108" s="19"/>
      <c r="F108" s="19"/>
      <c r="G108" s="19"/>
      <c r="H108" s="19">
        <v>0</v>
      </c>
      <c r="I108" s="19">
        <v>0</v>
      </c>
      <c r="J108" s="14" t="s">
        <v>24</v>
      </c>
      <c r="K108" s="71">
        <v>0</v>
      </c>
      <c r="L108" s="41" t="e">
        <v>#DIV/0!</v>
      </c>
      <c r="M108" s="14"/>
      <c r="N108" s="43"/>
      <c r="O108" s="43"/>
      <c r="P108" s="48"/>
    </row>
    <row r="109" spans="1:16" ht="18" customHeight="1" hidden="1" outlineLevel="1">
      <c r="A109" s="60">
        <f t="shared" si="3"/>
        <v>0</v>
      </c>
      <c r="B109" s="62">
        <f t="shared" si="4"/>
        <v>0</v>
      </c>
      <c r="C109" s="32"/>
      <c r="D109" s="24" t="s">
        <v>131</v>
      </c>
      <c r="E109" s="19"/>
      <c r="F109" s="19"/>
      <c r="G109" s="19"/>
      <c r="H109" s="19">
        <v>0</v>
      </c>
      <c r="I109" s="19">
        <v>0</v>
      </c>
      <c r="J109" s="14" t="s">
        <v>24</v>
      </c>
      <c r="K109" s="71">
        <v>0</v>
      </c>
      <c r="L109" s="41" t="e">
        <v>#DIV/0!</v>
      </c>
      <c r="M109" s="14"/>
      <c r="N109" s="43"/>
      <c r="O109" s="43"/>
      <c r="P109" s="48"/>
    </row>
    <row r="110" spans="1:16" ht="18" customHeight="1" hidden="1" outlineLevel="1">
      <c r="A110" s="60">
        <f t="shared" si="3"/>
        <v>0</v>
      </c>
      <c r="B110" s="62">
        <f t="shared" si="4"/>
        <v>0</v>
      </c>
      <c r="C110" s="32"/>
      <c r="D110" s="24" t="s">
        <v>132</v>
      </c>
      <c r="E110" s="19"/>
      <c r="F110" s="19"/>
      <c r="G110" s="19"/>
      <c r="H110" s="19">
        <v>0</v>
      </c>
      <c r="I110" s="19">
        <v>0</v>
      </c>
      <c r="J110" s="14" t="s">
        <v>24</v>
      </c>
      <c r="K110" s="71">
        <v>0</v>
      </c>
      <c r="L110" s="41" t="e">
        <v>#DIV/0!</v>
      </c>
      <c r="M110" s="14"/>
      <c r="N110" s="43"/>
      <c r="O110" s="43"/>
      <c r="P110" s="48"/>
    </row>
    <row r="111" spans="1:16" ht="18" customHeight="1" hidden="1" outlineLevel="1">
      <c r="A111" s="60">
        <f t="shared" si="3"/>
        <v>0</v>
      </c>
      <c r="B111" s="62">
        <f t="shared" si="4"/>
        <v>0</v>
      </c>
      <c r="C111" s="32"/>
      <c r="D111" s="24" t="s">
        <v>133</v>
      </c>
      <c r="E111" s="19"/>
      <c r="F111" s="19"/>
      <c r="G111" s="19"/>
      <c r="H111" s="19">
        <v>0</v>
      </c>
      <c r="I111" s="19">
        <v>0</v>
      </c>
      <c r="J111" s="14" t="s">
        <v>24</v>
      </c>
      <c r="K111" s="71">
        <v>0</v>
      </c>
      <c r="L111" s="41" t="e">
        <v>#DIV/0!</v>
      </c>
      <c r="M111" s="14"/>
      <c r="N111" s="43"/>
      <c r="O111" s="43"/>
      <c r="P111" s="48"/>
    </row>
    <row r="112" spans="1:16" ht="18" customHeight="1" hidden="1" outlineLevel="1">
      <c r="A112" s="60">
        <f t="shared" si="3"/>
        <v>0</v>
      </c>
      <c r="B112" s="62">
        <f t="shared" si="4"/>
        <v>0</v>
      </c>
      <c r="C112" s="32"/>
      <c r="D112" s="24" t="s">
        <v>134</v>
      </c>
      <c r="E112" s="19"/>
      <c r="F112" s="19"/>
      <c r="G112" s="19"/>
      <c r="H112" s="19">
        <v>0</v>
      </c>
      <c r="I112" s="19">
        <v>0</v>
      </c>
      <c r="J112" s="14" t="s">
        <v>72</v>
      </c>
      <c r="K112" s="71">
        <v>0</v>
      </c>
      <c r="L112" s="41" t="e">
        <v>#DIV/0!</v>
      </c>
      <c r="M112" s="14"/>
      <c r="N112" s="43"/>
      <c r="O112" s="43"/>
      <c r="P112" s="48"/>
    </row>
    <row r="113" spans="1:16" ht="18" customHeight="1" hidden="1" outlineLevel="1">
      <c r="A113" s="60">
        <f t="shared" si="3"/>
        <v>0</v>
      </c>
      <c r="B113" s="62">
        <f t="shared" si="4"/>
        <v>0</v>
      </c>
      <c r="C113" s="32"/>
      <c r="D113" s="24" t="s">
        <v>135</v>
      </c>
      <c r="E113" s="19"/>
      <c r="F113" s="19"/>
      <c r="G113" s="19"/>
      <c r="H113" s="19">
        <v>0</v>
      </c>
      <c r="I113" s="19">
        <v>0</v>
      </c>
      <c r="J113" s="14" t="s">
        <v>72</v>
      </c>
      <c r="K113" s="71">
        <v>0</v>
      </c>
      <c r="L113" s="41" t="e">
        <v>#DIV/0!</v>
      </c>
      <c r="M113" s="14"/>
      <c r="N113" s="43"/>
      <c r="O113" s="43"/>
      <c r="P113" s="48"/>
    </row>
    <row r="114" spans="1:16" ht="18" customHeight="1" hidden="1" outlineLevel="1">
      <c r="A114" s="60">
        <f t="shared" si="3"/>
        <v>0</v>
      </c>
      <c r="B114" s="62">
        <f t="shared" si="4"/>
        <v>0</v>
      </c>
      <c r="C114" s="32"/>
      <c r="D114" s="24" t="s">
        <v>136</v>
      </c>
      <c r="E114" s="19"/>
      <c r="F114" s="19"/>
      <c r="G114" s="19"/>
      <c r="H114" s="19">
        <v>0</v>
      </c>
      <c r="I114" s="19">
        <v>0</v>
      </c>
      <c r="J114" s="14" t="s">
        <v>111</v>
      </c>
      <c r="K114" s="71">
        <v>0</v>
      </c>
      <c r="L114" s="41" t="e">
        <v>#DIV/0!</v>
      </c>
      <c r="M114" s="14"/>
      <c r="N114" s="43"/>
      <c r="O114" s="43"/>
      <c r="P114" s="48"/>
    </row>
    <row r="115" spans="1:16" ht="18" customHeight="1" hidden="1" outlineLevel="1">
      <c r="A115" s="60">
        <f t="shared" si="3"/>
        <v>0</v>
      </c>
      <c r="B115" s="62">
        <f t="shared" si="4"/>
        <v>0</v>
      </c>
      <c r="C115" s="32"/>
      <c r="D115" s="24" t="s">
        <v>137</v>
      </c>
      <c r="E115" s="19"/>
      <c r="F115" s="19"/>
      <c r="G115" s="19"/>
      <c r="H115" s="19">
        <v>0</v>
      </c>
      <c r="I115" s="19">
        <v>0</v>
      </c>
      <c r="J115" s="14"/>
      <c r="K115" s="71">
        <v>0</v>
      </c>
      <c r="L115" s="41" t="e">
        <v>#DIV/0!</v>
      </c>
      <c r="M115" s="14"/>
      <c r="N115" s="43"/>
      <c r="O115" s="43"/>
      <c r="P115" s="48"/>
    </row>
    <row r="116" spans="1:16" ht="18" customHeight="1" hidden="1" outlineLevel="1">
      <c r="A116" s="60">
        <f t="shared" si="3"/>
        <v>0</v>
      </c>
      <c r="B116" s="62">
        <f t="shared" si="4"/>
        <v>0</v>
      </c>
      <c r="C116" s="32"/>
      <c r="D116" s="24" t="s">
        <v>138</v>
      </c>
      <c r="E116" s="19"/>
      <c r="F116" s="19"/>
      <c r="G116" s="19"/>
      <c r="H116" s="19">
        <v>0</v>
      </c>
      <c r="I116" s="19">
        <v>0</v>
      </c>
      <c r="J116" s="14" t="s">
        <v>55</v>
      </c>
      <c r="K116" s="71">
        <v>0</v>
      </c>
      <c r="L116" s="41" t="e">
        <v>#DIV/0!</v>
      </c>
      <c r="M116" s="14"/>
      <c r="N116" s="43"/>
      <c r="O116" s="43"/>
      <c r="P116" s="48"/>
    </row>
    <row r="117" spans="1:16" ht="18" customHeight="1" hidden="1" outlineLevel="1">
      <c r="A117" s="60">
        <f t="shared" si="3"/>
        <v>0</v>
      </c>
      <c r="B117" s="62">
        <f t="shared" si="4"/>
        <v>0</v>
      </c>
      <c r="C117" s="32"/>
      <c r="D117" s="24" t="s">
        <v>139</v>
      </c>
      <c r="E117" s="19"/>
      <c r="F117" s="19"/>
      <c r="G117" s="19"/>
      <c r="H117" s="19">
        <v>0</v>
      </c>
      <c r="I117" s="19">
        <v>0</v>
      </c>
      <c r="J117" s="14" t="s">
        <v>55</v>
      </c>
      <c r="K117" s="71">
        <v>0</v>
      </c>
      <c r="L117" s="41" t="e">
        <v>#DIV/0!</v>
      </c>
      <c r="M117" s="14"/>
      <c r="N117" s="43"/>
      <c r="O117" s="43"/>
      <c r="P117" s="48"/>
    </row>
    <row r="118" spans="1:16" ht="18" customHeight="1" hidden="1" outlineLevel="1">
      <c r="A118" s="60">
        <f t="shared" si="3"/>
        <v>0</v>
      </c>
      <c r="B118" s="62">
        <f t="shared" si="4"/>
        <v>0</v>
      </c>
      <c r="C118" s="32"/>
      <c r="D118" s="24" t="s">
        <v>140</v>
      </c>
      <c r="E118" s="19"/>
      <c r="F118" s="19"/>
      <c r="G118" s="19"/>
      <c r="H118" s="19">
        <v>0</v>
      </c>
      <c r="I118" s="19">
        <v>0</v>
      </c>
      <c r="J118" s="14" t="s">
        <v>55</v>
      </c>
      <c r="K118" s="71">
        <v>0</v>
      </c>
      <c r="L118" s="41" t="e">
        <v>#DIV/0!</v>
      </c>
      <c r="M118" s="14"/>
      <c r="N118" s="43"/>
      <c r="O118" s="43"/>
      <c r="P118" s="48"/>
    </row>
    <row r="119" spans="1:16" ht="18" customHeight="1" hidden="1" outlineLevel="1">
      <c r="A119" s="60">
        <f t="shared" si="3"/>
        <v>0</v>
      </c>
      <c r="B119" s="62">
        <f t="shared" si="4"/>
        <v>0</v>
      </c>
      <c r="C119" s="32"/>
      <c r="D119" s="24" t="s">
        <v>141</v>
      </c>
      <c r="E119" s="19"/>
      <c r="F119" s="19"/>
      <c r="G119" s="19"/>
      <c r="H119" s="19">
        <v>0</v>
      </c>
      <c r="I119" s="19">
        <v>0</v>
      </c>
      <c r="J119" s="14" t="s">
        <v>55</v>
      </c>
      <c r="K119" s="71">
        <v>0</v>
      </c>
      <c r="L119" s="41" t="e">
        <v>#DIV/0!</v>
      </c>
      <c r="M119" s="14"/>
      <c r="N119" s="43"/>
      <c r="O119" s="43"/>
      <c r="P119" s="48"/>
    </row>
    <row r="120" spans="1:16" ht="18" customHeight="1" hidden="1" outlineLevel="1">
      <c r="A120" s="60"/>
      <c r="B120" s="62">
        <f t="shared" si="4"/>
        <v>0</v>
      </c>
      <c r="C120" s="32"/>
      <c r="D120" s="24" t="s">
        <v>142</v>
      </c>
      <c r="E120" s="19"/>
      <c r="F120" s="19"/>
      <c r="G120" s="19"/>
      <c r="H120" s="19">
        <v>0</v>
      </c>
      <c r="I120" s="19">
        <v>0</v>
      </c>
      <c r="J120" s="14" t="s">
        <v>55</v>
      </c>
      <c r="K120" s="71">
        <v>0</v>
      </c>
      <c r="L120" s="41" t="e">
        <v>#DIV/0!</v>
      </c>
      <c r="M120" s="14"/>
      <c r="N120" s="43"/>
      <c r="O120" s="43"/>
      <c r="P120" s="48"/>
    </row>
    <row r="121" spans="1:16" ht="18" customHeight="1" hidden="1" outlineLevel="1">
      <c r="A121" s="60"/>
      <c r="B121" s="62">
        <f t="shared" si="4"/>
        <v>0</v>
      </c>
      <c r="C121" s="32"/>
      <c r="D121" s="24" t="s">
        <v>143</v>
      </c>
      <c r="E121" s="19"/>
      <c r="F121" s="19"/>
      <c r="G121" s="19"/>
      <c r="H121" s="19">
        <v>0</v>
      </c>
      <c r="I121" s="19">
        <v>0</v>
      </c>
      <c r="J121" s="14" t="s">
        <v>55</v>
      </c>
      <c r="K121" s="71">
        <v>0</v>
      </c>
      <c r="L121" s="41" t="e">
        <v>#DIV/0!</v>
      </c>
      <c r="M121" s="14"/>
      <c r="N121" s="43"/>
      <c r="O121" s="43"/>
      <c r="P121" s="48"/>
    </row>
    <row r="122" spans="1:16" ht="18" customHeight="1" hidden="1" outlineLevel="1">
      <c r="A122" s="60"/>
      <c r="B122" s="62">
        <f t="shared" si="4"/>
        <v>0</v>
      </c>
      <c r="C122" s="32"/>
      <c r="D122" s="24" t="s">
        <v>144</v>
      </c>
      <c r="E122" s="19"/>
      <c r="F122" s="19"/>
      <c r="G122" s="19"/>
      <c r="H122" s="19"/>
      <c r="I122" s="19"/>
      <c r="J122" s="14"/>
      <c r="K122" s="71"/>
      <c r="L122" s="41"/>
      <c r="M122" s="14"/>
      <c r="N122" s="43"/>
      <c r="O122" s="43"/>
      <c r="P122" s="48"/>
    </row>
    <row r="123" spans="1:16" ht="18" customHeight="1" hidden="1" outlineLevel="1">
      <c r="A123" s="60">
        <f t="shared" si="3"/>
        <v>0</v>
      </c>
      <c r="B123" s="62">
        <f t="shared" si="4"/>
        <v>0</v>
      </c>
      <c r="C123" s="32"/>
      <c r="D123" s="24" t="s">
        <v>145</v>
      </c>
      <c r="E123" s="19"/>
      <c r="F123" s="19"/>
      <c r="G123" s="19"/>
      <c r="H123" s="19">
        <v>0</v>
      </c>
      <c r="I123" s="19">
        <v>0</v>
      </c>
      <c r="J123" s="14" t="s">
        <v>111</v>
      </c>
      <c r="K123" s="71">
        <v>0</v>
      </c>
      <c r="L123" s="41" t="e">
        <v>#DIV/0!</v>
      </c>
      <c r="M123" s="14"/>
      <c r="N123" s="43"/>
      <c r="O123" s="43"/>
      <c r="P123" s="48"/>
    </row>
    <row r="124" spans="1:16" ht="18" customHeight="1" hidden="1" outlineLevel="1">
      <c r="A124" s="60">
        <f t="shared" si="3"/>
        <v>0</v>
      </c>
      <c r="B124" s="62">
        <f t="shared" si="4"/>
        <v>0</v>
      </c>
      <c r="C124" s="32"/>
      <c r="D124" s="24" t="s">
        <v>146</v>
      </c>
      <c r="E124" s="19"/>
      <c r="F124" s="19"/>
      <c r="G124" s="19"/>
      <c r="H124" s="19">
        <v>0</v>
      </c>
      <c r="I124" s="19">
        <v>0</v>
      </c>
      <c r="J124" s="14" t="s">
        <v>111</v>
      </c>
      <c r="K124" s="71">
        <v>0</v>
      </c>
      <c r="L124" s="41" t="e">
        <v>#DIV/0!</v>
      </c>
      <c r="M124" s="14"/>
      <c r="N124" s="43"/>
      <c r="O124" s="43"/>
      <c r="P124" s="48"/>
    </row>
    <row r="125" spans="1:16" ht="18" customHeight="1" hidden="1" outlineLevel="1">
      <c r="A125" s="60">
        <f t="shared" si="3"/>
        <v>0</v>
      </c>
      <c r="B125" s="62">
        <f t="shared" si="4"/>
        <v>0</v>
      </c>
      <c r="C125" s="32"/>
      <c r="D125" s="24" t="s">
        <v>144</v>
      </c>
      <c r="E125" s="19"/>
      <c r="F125" s="19"/>
      <c r="G125" s="19"/>
      <c r="H125" s="19">
        <v>0</v>
      </c>
      <c r="I125" s="19">
        <v>0</v>
      </c>
      <c r="J125" s="14"/>
      <c r="K125" s="71">
        <v>0</v>
      </c>
      <c r="L125" s="41"/>
      <c r="M125" s="14"/>
      <c r="N125" s="43"/>
      <c r="O125" s="43"/>
      <c r="P125" s="48"/>
    </row>
    <row r="126" spans="1:16" ht="18" customHeight="1" hidden="1" outlineLevel="1">
      <c r="A126" s="60">
        <f t="shared" si="3"/>
        <v>0</v>
      </c>
      <c r="B126" s="62">
        <f t="shared" si="4"/>
        <v>0</v>
      </c>
      <c r="C126" s="32"/>
      <c r="D126" s="24" t="s">
        <v>147</v>
      </c>
      <c r="E126" s="19"/>
      <c r="F126" s="19"/>
      <c r="G126" s="19"/>
      <c r="H126" s="19">
        <v>0</v>
      </c>
      <c r="I126" s="19">
        <v>0</v>
      </c>
      <c r="J126" s="14"/>
      <c r="K126" s="71">
        <v>0</v>
      </c>
      <c r="L126" s="41"/>
      <c r="M126" s="14"/>
      <c r="N126" s="43"/>
      <c r="O126" s="43"/>
      <c r="P126" s="48"/>
    </row>
    <row r="127" spans="1:16" ht="18" customHeight="1" hidden="1" outlineLevel="1">
      <c r="A127" s="60">
        <f t="shared" si="3"/>
        <v>0</v>
      </c>
      <c r="B127" s="62">
        <f t="shared" si="4"/>
        <v>0</v>
      </c>
      <c r="C127" s="32"/>
      <c r="D127" s="24" t="s">
        <v>147</v>
      </c>
      <c r="E127" s="19"/>
      <c r="F127" s="19"/>
      <c r="G127" s="19"/>
      <c r="H127" s="19">
        <v>0</v>
      </c>
      <c r="I127" s="19">
        <v>0</v>
      </c>
      <c r="J127" s="14"/>
      <c r="K127" s="71">
        <v>0</v>
      </c>
      <c r="L127" s="41"/>
      <c r="M127" s="14"/>
      <c r="N127" s="43"/>
      <c r="O127" s="43"/>
      <c r="P127" s="48"/>
    </row>
    <row r="128" spans="1:16" ht="18" customHeight="1" outlineLevel="1">
      <c r="A128" s="60">
        <f t="shared" si="3"/>
        <v>93.36824647569796</v>
      </c>
      <c r="B128" s="63">
        <v>1</v>
      </c>
      <c r="C128" s="32">
        <v>2</v>
      </c>
      <c r="D128" s="24" t="s">
        <v>148</v>
      </c>
      <c r="E128" s="64"/>
      <c r="F128" s="19"/>
      <c r="G128" s="64"/>
      <c r="H128" s="19">
        <v>93.36824647569796</v>
      </c>
      <c r="I128" s="19">
        <v>93.36824647569796</v>
      </c>
      <c r="J128" s="14"/>
      <c r="K128" s="71"/>
      <c r="L128" s="14"/>
      <c r="M128" s="14"/>
      <c r="N128" s="43"/>
      <c r="O128" s="43"/>
      <c r="P128" s="48"/>
    </row>
    <row r="129" spans="1:16" ht="18" customHeight="1" outlineLevel="1">
      <c r="A129" s="60">
        <f t="shared" si="3"/>
        <v>166.15918496666666</v>
      </c>
      <c r="B129" s="63">
        <f t="shared" si="4"/>
        <v>1</v>
      </c>
      <c r="C129" s="32">
        <v>3</v>
      </c>
      <c r="D129" s="24" t="s">
        <v>149</v>
      </c>
      <c r="E129" s="64"/>
      <c r="F129" s="19"/>
      <c r="G129" s="64"/>
      <c r="H129" s="19">
        <v>166.15918496666666</v>
      </c>
      <c r="I129" s="19">
        <v>166.15918496666666</v>
      </c>
      <c r="J129" s="14"/>
      <c r="K129" s="71"/>
      <c r="L129" s="14"/>
      <c r="M129" s="14"/>
      <c r="N129" s="43"/>
      <c r="O129" s="43"/>
      <c r="P129" s="48"/>
    </row>
    <row r="130" spans="1:16" ht="18" customHeight="1" hidden="1" outlineLevel="1">
      <c r="A130" s="60">
        <f t="shared" si="3"/>
        <v>0</v>
      </c>
      <c r="B130" s="62">
        <f t="shared" si="4"/>
        <v>0</v>
      </c>
      <c r="C130" s="32">
        <v>3</v>
      </c>
      <c r="D130" s="24" t="s">
        <v>150</v>
      </c>
      <c r="E130" s="64"/>
      <c r="F130" s="19"/>
      <c r="G130" s="64"/>
      <c r="H130" s="19">
        <v>0</v>
      </c>
      <c r="I130" s="19">
        <v>0</v>
      </c>
      <c r="J130" s="14"/>
      <c r="K130" s="71"/>
      <c r="L130" s="14"/>
      <c r="M130" s="14"/>
      <c r="N130" s="43"/>
      <c r="O130" s="43"/>
      <c r="P130" s="48"/>
    </row>
    <row r="131" spans="1:16" ht="18" customHeight="1" outlineLevel="1">
      <c r="A131" s="60">
        <f t="shared" si="3"/>
        <v>0.76</v>
      </c>
      <c r="B131" s="62">
        <f t="shared" si="4"/>
        <v>1</v>
      </c>
      <c r="C131" s="32">
        <v>4</v>
      </c>
      <c r="D131" s="24" t="s">
        <v>151</v>
      </c>
      <c r="E131" s="64"/>
      <c r="F131" s="19"/>
      <c r="G131" s="64"/>
      <c r="H131" s="19">
        <v>0.76</v>
      </c>
      <c r="I131" s="19">
        <v>0.76</v>
      </c>
      <c r="J131" s="14"/>
      <c r="K131" s="71"/>
      <c r="L131" s="14"/>
      <c r="M131" s="14"/>
      <c r="N131" s="43"/>
      <c r="O131" s="43"/>
      <c r="P131" s="48"/>
    </row>
    <row r="132" spans="1:16" ht="18" customHeight="1" outlineLevel="1">
      <c r="A132" s="60">
        <f t="shared" si="3"/>
        <v>31.80881228</v>
      </c>
      <c r="B132" s="62">
        <f t="shared" si="4"/>
        <v>1</v>
      </c>
      <c r="C132" s="32">
        <v>5</v>
      </c>
      <c r="D132" s="24" t="s">
        <v>152</v>
      </c>
      <c r="E132" s="64"/>
      <c r="F132" s="19"/>
      <c r="G132" s="64"/>
      <c r="H132" s="19">
        <v>31.80881228</v>
      </c>
      <c r="I132" s="19">
        <v>31.80881228</v>
      </c>
      <c r="J132" s="14"/>
      <c r="K132" s="71"/>
      <c r="L132" s="14"/>
      <c r="M132" s="14"/>
      <c r="P132" s="48"/>
    </row>
    <row r="133" spans="1:16" ht="18" customHeight="1" outlineLevel="1">
      <c r="A133" s="60">
        <f t="shared" si="3"/>
        <v>36.51645905282904</v>
      </c>
      <c r="B133" s="63">
        <f t="shared" si="4"/>
        <v>1</v>
      </c>
      <c r="C133" s="32">
        <v>6</v>
      </c>
      <c r="D133" s="24" t="s">
        <v>153</v>
      </c>
      <c r="E133" s="64"/>
      <c r="F133" s="19"/>
      <c r="G133" s="19"/>
      <c r="H133" s="19">
        <v>36.51645905282904</v>
      </c>
      <c r="I133" s="19">
        <v>36.51645905282904</v>
      </c>
      <c r="J133" s="14"/>
      <c r="K133" s="71"/>
      <c r="L133" s="14"/>
      <c r="M133" s="14"/>
      <c r="P133" s="48"/>
    </row>
    <row r="134" spans="1:16" ht="18" customHeight="1" hidden="1" outlineLevel="1">
      <c r="A134" s="60">
        <f t="shared" si="3"/>
        <v>0</v>
      </c>
      <c r="B134" s="63">
        <f t="shared" si="4"/>
        <v>0</v>
      </c>
      <c r="C134" s="32">
        <v>6</v>
      </c>
      <c r="D134" s="24" t="s">
        <v>154</v>
      </c>
      <c r="E134" s="64"/>
      <c r="F134" s="19"/>
      <c r="G134" s="19"/>
      <c r="H134" s="19">
        <v>0</v>
      </c>
      <c r="I134" s="19">
        <v>0</v>
      </c>
      <c r="J134" s="14"/>
      <c r="K134" s="71"/>
      <c r="L134" s="14"/>
      <c r="M134" s="14"/>
      <c r="P134" s="48"/>
    </row>
    <row r="135" spans="1:13" ht="18" customHeight="1" hidden="1" outlineLevel="1">
      <c r="A135" s="60">
        <f t="shared" si="3"/>
        <v>0</v>
      </c>
      <c r="B135" s="63">
        <f t="shared" si="4"/>
        <v>0</v>
      </c>
      <c r="C135" s="32"/>
      <c r="D135" s="24" t="s">
        <v>155</v>
      </c>
      <c r="E135" s="64"/>
      <c r="F135" s="19"/>
      <c r="G135" s="19"/>
      <c r="H135" s="19">
        <v>0</v>
      </c>
      <c r="I135" s="19">
        <v>0</v>
      </c>
      <c r="J135" s="14"/>
      <c r="K135" s="71"/>
      <c r="L135" s="41" t="e">
        <v>#DIV/0!</v>
      </c>
      <c r="M135" s="14"/>
    </row>
    <row r="136" spans="1:13" ht="18" customHeight="1" hidden="1" outlineLevel="1">
      <c r="A136" s="60"/>
      <c r="B136" s="63">
        <f t="shared" si="4"/>
        <v>0</v>
      </c>
      <c r="C136" s="32"/>
      <c r="D136" s="24" t="s">
        <v>156</v>
      </c>
      <c r="E136" s="64"/>
      <c r="F136" s="19"/>
      <c r="G136" s="19"/>
      <c r="H136" s="19">
        <v>0</v>
      </c>
      <c r="I136" s="19">
        <v>0</v>
      </c>
      <c r="J136" s="14" t="s">
        <v>44</v>
      </c>
      <c r="K136" s="71">
        <v>1</v>
      </c>
      <c r="L136" s="41">
        <v>0</v>
      </c>
      <c r="M136" s="14"/>
    </row>
    <row r="137" spans="1:13" ht="18" customHeight="1" hidden="1" outlineLevel="1">
      <c r="A137" s="60">
        <f t="shared" si="3"/>
        <v>0</v>
      </c>
      <c r="B137" s="63">
        <f t="shared" si="4"/>
        <v>0</v>
      </c>
      <c r="C137" s="32">
        <v>6</v>
      </c>
      <c r="D137" s="24" t="s">
        <v>157</v>
      </c>
      <c r="E137" s="64"/>
      <c r="F137" s="19"/>
      <c r="G137" s="64"/>
      <c r="H137" s="19">
        <v>0</v>
      </c>
      <c r="I137" s="19">
        <v>0</v>
      </c>
      <c r="J137" s="14"/>
      <c r="K137" s="71"/>
      <c r="L137" s="14"/>
      <c r="M137" s="14"/>
    </row>
    <row r="138" spans="1:13" ht="18" customHeight="1" outlineLevel="1">
      <c r="A138" s="60">
        <f t="shared" si="3"/>
        <v>96</v>
      </c>
      <c r="B138" s="63">
        <f t="shared" si="4"/>
        <v>1</v>
      </c>
      <c r="C138" s="32">
        <v>7</v>
      </c>
      <c r="D138" s="24" t="s">
        <v>158</v>
      </c>
      <c r="E138" s="64"/>
      <c r="F138" s="19"/>
      <c r="G138" s="64"/>
      <c r="H138" s="19">
        <v>96</v>
      </c>
      <c r="I138" s="19">
        <v>96</v>
      </c>
      <c r="J138" s="14"/>
      <c r="K138" s="71"/>
      <c r="L138" s="14"/>
      <c r="M138" s="14"/>
    </row>
    <row r="139" spans="1:13" ht="18" customHeight="1" outlineLevel="1">
      <c r="A139" s="60">
        <f t="shared" si="3"/>
        <v>9.600000000000001</v>
      </c>
      <c r="B139" s="63">
        <f t="shared" si="4"/>
        <v>1</v>
      </c>
      <c r="C139" s="32">
        <v>8</v>
      </c>
      <c r="D139" s="24" t="s">
        <v>159</v>
      </c>
      <c r="E139" s="64"/>
      <c r="F139" s="19"/>
      <c r="G139" s="19"/>
      <c r="H139" s="19">
        <v>9.600000000000001</v>
      </c>
      <c r="I139" s="19">
        <v>9.600000000000001</v>
      </c>
      <c r="J139" s="14"/>
      <c r="K139" s="71"/>
      <c r="L139" s="14"/>
      <c r="M139" s="14"/>
    </row>
    <row r="140" spans="1:13" ht="16.5" customHeight="1" outlineLevel="1">
      <c r="A140" s="60">
        <f t="shared" si="3"/>
        <v>7.68</v>
      </c>
      <c r="B140" s="63">
        <f t="shared" si="4"/>
        <v>1</v>
      </c>
      <c r="C140" s="32">
        <v>9</v>
      </c>
      <c r="D140" s="24" t="s">
        <v>160</v>
      </c>
      <c r="E140" s="64"/>
      <c r="F140" s="19"/>
      <c r="G140" s="19"/>
      <c r="H140" s="19">
        <v>7.68</v>
      </c>
      <c r="I140" s="19">
        <v>7.68</v>
      </c>
      <c r="J140" s="14"/>
      <c r="K140" s="71"/>
      <c r="L140" s="14"/>
      <c r="M140" s="14"/>
    </row>
    <row r="141" spans="1:13" ht="16.5" customHeight="1" outlineLevel="1">
      <c r="A141" s="60">
        <f t="shared" si="3"/>
        <v>2.9182807763656102</v>
      </c>
      <c r="B141" s="63">
        <f t="shared" si="4"/>
        <v>1</v>
      </c>
      <c r="C141" s="32">
        <v>10</v>
      </c>
      <c r="D141" s="24" t="s">
        <v>161</v>
      </c>
      <c r="E141" s="64"/>
      <c r="F141" s="19"/>
      <c r="G141" s="19"/>
      <c r="H141" s="19">
        <v>2.9182807763656102</v>
      </c>
      <c r="I141" s="19">
        <v>2.9182807763656102</v>
      </c>
      <c r="J141" s="14"/>
      <c r="K141" s="71"/>
      <c r="L141" s="14"/>
      <c r="M141" s="14"/>
    </row>
    <row r="142" spans="1:15" ht="18" customHeight="1" outlineLevel="1">
      <c r="A142" s="60">
        <f t="shared" si="3"/>
        <v>0.0952485</v>
      </c>
      <c r="B142" s="63">
        <f t="shared" si="4"/>
        <v>1</v>
      </c>
      <c r="C142" s="32">
        <v>11</v>
      </c>
      <c r="D142" s="24" t="s">
        <v>162</v>
      </c>
      <c r="E142" s="73"/>
      <c r="F142" s="73"/>
      <c r="G142" s="73"/>
      <c r="H142" s="73">
        <v>0.0952485</v>
      </c>
      <c r="I142" s="19">
        <v>0.0952485</v>
      </c>
      <c r="J142" s="14"/>
      <c r="K142" s="71"/>
      <c r="L142" s="14"/>
      <c r="M142" s="14"/>
      <c r="N142" s="79" t="s">
        <v>163</v>
      </c>
      <c r="O142" s="80" t="s">
        <v>164</v>
      </c>
    </row>
    <row r="143" spans="1:15" ht="18" customHeight="1" hidden="1" outlineLevel="1">
      <c r="A143" s="60">
        <f t="shared" si="3"/>
        <v>0</v>
      </c>
      <c r="B143" s="63">
        <f t="shared" si="4"/>
        <v>0</v>
      </c>
      <c r="C143" s="32">
        <v>11</v>
      </c>
      <c r="D143" s="24" t="s">
        <v>165</v>
      </c>
      <c r="E143" s="73"/>
      <c r="F143" s="73"/>
      <c r="G143" s="73"/>
      <c r="H143" s="73">
        <v>0</v>
      </c>
      <c r="I143" s="19">
        <v>0</v>
      </c>
      <c r="J143" s="14" t="s">
        <v>24</v>
      </c>
      <c r="K143" s="71">
        <v>0</v>
      </c>
      <c r="L143" s="41" t="e">
        <v>#DIV/0!</v>
      </c>
      <c r="M143" s="14"/>
      <c r="N143" s="81"/>
      <c r="O143" s="82"/>
    </row>
    <row r="144" spans="1:13" ht="18" customHeight="1" outlineLevel="1">
      <c r="A144" s="60">
        <f t="shared" si="3"/>
        <v>7.2604245</v>
      </c>
      <c r="B144" s="63">
        <f t="shared" si="4"/>
        <v>1</v>
      </c>
      <c r="C144" s="32">
        <v>12</v>
      </c>
      <c r="D144" s="24" t="s">
        <v>166</v>
      </c>
      <c r="E144" s="64"/>
      <c r="F144" s="19"/>
      <c r="G144" s="19"/>
      <c r="H144" s="19">
        <v>7.2604245</v>
      </c>
      <c r="I144" s="19">
        <v>7.2604245</v>
      </c>
      <c r="J144" s="14"/>
      <c r="K144" s="71"/>
      <c r="L144" s="14"/>
      <c r="M144" s="14"/>
    </row>
    <row r="145" spans="1:15" ht="18" customHeight="1" outlineLevel="1">
      <c r="A145" s="60">
        <f t="shared" si="3"/>
        <v>90.75530625</v>
      </c>
      <c r="B145" s="63">
        <f t="shared" si="4"/>
        <v>1</v>
      </c>
      <c r="C145" s="32">
        <v>13</v>
      </c>
      <c r="D145" s="24" t="s">
        <v>167</v>
      </c>
      <c r="E145" s="64"/>
      <c r="F145" s="19"/>
      <c r="G145" s="19"/>
      <c r="H145" s="19">
        <v>90.75530625</v>
      </c>
      <c r="I145" s="19">
        <v>90.75530625</v>
      </c>
      <c r="J145" s="14"/>
      <c r="K145" s="71"/>
      <c r="L145" s="14"/>
      <c r="M145" s="14"/>
      <c r="N145" s="43"/>
      <c r="O145" s="43"/>
    </row>
    <row r="146" spans="1:15" ht="16.5" customHeight="1" outlineLevel="1">
      <c r="A146" s="60">
        <f t="shared" si="3"/>
        <v>21.7812735</v>
      </c>
      <c r="B146" s="63">
        <f t="shared" si="4"/>
        <v>1</v>
      </c>
      <c r="C146" s="32">
        <v>14</v>
      </c>
      <c r="D146" s="24" t="s">
        <v>168</v>
      </c>
      <c r="E146" s="64"/>
      <c r="F146" s="19"/>
      <c r="G146" s="19"/>
      <c r="H146" s="19">
        <v>21.7812735</v>
      </c>
      <c r="I146" s="19">
        <v>21.7812735</v>
      </c>
      <c r="J146" s="14"/>
      <c r="K146" s="71"/>
      <c r="L146" s="14"/>
      <c r="M146" s="14"/>
      <c r="N146" s="43"/>
      <c r="O146" s="43"/>
    </row>
    <row r="147" spans="1:15" ht="18" customHeight="1" outlineLevel="1">
      <c r="A147" s="60">
        <f t="shared" si="3"/>
        <v>29</v>
      </c>
      <c r="B147" s="63">
        <f t="shared" si="4"/>
        <v>1</v>
      </c>
      <c r="C147" s="32">
        <v>15</v>
      </c>
      <c r="D147" s="24" t="s">
        <v>169</v>
      </c>
      <c r="E147" s="64"/>
      <c r="F147" s="19"/>
      <c r="G147" s="19"/>
      <c r="H147" s="19">
        <v>29</v>
      </c>
      <c r="I147" s="19">
        <v>29</v>
      </c>
      <c r="J147" s="14"/>
      <c r="K147" s="71"/>
      <c r="L147" s="14"/>
      <c r="M147" s="14"/>
      <c r="N147" s="43"/>
      <c r="O147" s="43"/>
    </row>
    <row r="148" spans="1:15" ht="18" customHeight="1" hidden="1" outlineLevel="1">
      <c r="A148" s="60">
        <f t="shared" si="3"/>
        <v>0</v>
      </c>
      <c r="B148" s="63">
        <f t="shared" si="4"/>
        <v>0</v>
      </c>
      <c r="C148" s="32">
        <v>15</v>
      </c>
      <c r="D148" s="24" t="s">
        <v>170</v>
      </c>
      <c r="E148" s="64"/>
      <c r="F148" s="19"/>
      <c r="G148" s="19"/>
      <c r="H148" s="19">
        <v>0</v>
      </c>
      <c r="I148" s="19">
        <v>0</v>
      </c>
      <c r="J148" s="14"/>
      <c r="K148" s="71"/>
      <c r="L148" s="14"/>
      <c r="M148" s="14"/>
      <c r="N148" s="43"/>
      <c r="O148" s="43"/>
    </row>
    <row r="149" spans="1:15" ht="18" customHeight="1" hidden="1" outlineLevel="1">
      <c r="A149" s="60">
        <f t="shared" si="3"/>
        <v>0</v>
      </c>
      <c r="B149" s="63">
        <f t="shared" si="4"/>
        <v>0</v>
      </c>
      <c r="C149" s="32">
        <v>15</v>
      </c>
      <c r="D149" s="24" t="s">
        <v>171</v>
      </c>
      <c r="E149" s="64"/>
      <c r="F149" s="19"/>
      <c r="G149" s="64"/>
      <c r="H149" s="19">
        <v>0</v>
      </c>
      <c r="I149" s="19">
        <v>0</v>
      </c>
      <c r="J149" s="14"/>
      <c r="K149" s="71"/>
      <c r="L149" s="14"/>
      <c r="M149" s="14"/>
      <c r="N149" s="43"/>
      <c r="O149" s="43"/>
    </row>
    <row r="150" spans="1:15" ht="18" customHeight="1" hidden="1" outlineLevel="1">
      <c r="A150" s="60">
        <f t="shared" si="3"/>
        <v>0</v>
      </c>
      <c r="B150" s="63">
        <f t="shared" si="4"/>
        <v>0</v>
      </c>
      <c r="C150" s="32">
        <v>15</v>
      </c>
      <c r="D150" s="24" t="s">
        <v>172</v>
      </c>
      <c r="E150" s="19"/>
      <c r="F150" s="64"/>
      <c r="G150" s="19"/>
      <c r="H150" s="19">
        <v>0</v>
      </c>
      <c r="I150" s="19">
        <v>0</v>
      </c>
      <c r="J150" s="14"/>
      <c r="K150" s="71"/>
      <c r="L150" s="14"/>
      <c r="M150" s="14"/>
      <c r="N150" s="43"/>
      <c r="O150" s="43"/>
    </row>
    <row r="151" spans="1:15" ht="16.5" customHeight="1" hidden="1" outlineLevel="1">
      <c r="A151" s="60">
        <f t="shared" si="3"/>
        <v>0</v>
      </c>
      <c r="B151" s="63">
        <f t="shared" si="4"/>
        <v>0</v>
      </c>
      <c r="C151" s="32">
        <v>15</v>
      </c>
      <c r="D151" s="24" t="s">
        <v>173</v>
      </c>
      <c r="E151" s="19"/>
      <c r="F151" s="64"/>
      <c r="G151" s="64"/>
      <c r="H151" s="19">
        <v>0</v>
      </c>
      <c r="I151" s="19">
        <v>0</v>
      </c>
      <c r="J151" s="14"/>
      <c r="K151" s="71"/>
      <c r="L151" s="14"/>
      <c r="M151" s="14"/>
      <c r="N151" s="43"/>
      <c r="O151" s="43"/>
    </row>
    <row r="152" spans="1:13" ht="18" customHeight="1" hidden="1" outlineLevel="1">
      <c r="A152" s="60">
        <f t="shared" si="3"/>
        <v>0</v>
      </c>
      <c r="B152" s="62">
        <f t="shared" si="4"/>
        <v>0</v>
      </c>
      <c r="C152" s="32">
        <v>15</v>
      </c>
      <c r="D152" s="24" t="s">
        <v>174</v>
      </c>
      <c r="E152" s="19"/>
      <c r="F152" s="64"/>
      <c r="G152" s="64"/>
      <c r="H152" s="19">
        <v>0</v>
      </c>
      <c r="I152" s="19">
        <v>0</v>
      </c>
      <c r="J152" s="14"/>
      <c r="K152" s="71"/>
      <c r="L152" s="14"/>
      <c r="M152" s="14"/>
    </row>
    <row r="153" spans="1:13" ht="16.5" customHeight="1" outlineLevel="1">
      <c r="A153" s="60">
        <f t="shared" si="3"/>
        <v>25.070849000000003</v>
      </c>
      <c r="B153" s="63">
        <f t="shared" si="4"/>
        <v>1</v>
      </c>
      <c r="C153" s="32">
        <v>16</v>
      </c>
      <c r="D153" s="24" t="s">
        <v>175</v>
      </c>
      <c r="E153" s="19"/>
      <c r="F153" s="64"/>
      <c r="G153" s="64"/>
      <c r="H153" s="19">
        <v>25.070849000000003</v>
      </c>
      <c r="I153" s="19">
        <v>25.070849000000003</v>
      </c>
      <c r="J153" s="14"/>
      <c r="K153" s="71"/>
      <c r="L153" s="14"/>
      <c r="M153" s="14"/>
    </row>
    <row r="154" spans="1:15" ht="18" customHeight="1" outlineLevel="1">
      <c r="A154" s="60">
        <f t="shared" si="3"/>
        <v>5.9362547</v>
      </c>
      <c r="B154" s="63">
        <f t="shared" si="4"/>
        <v>1</v>
      </c>
      <c r="C154" s="32">
        <v>17</v>
      </c>
      <c r="D154" s="24" t="s">
        <v>176</v>
      </c>
      <c r="E154" s="64"/>
      <c r="F154" s="19"/>
      <c r="G154" s="64"/>
      <c r="H154" s="19">
        <v>5.9362547</v>
      </c>
      <c r="I154" s="19">
        <v>5.9362547</v>
      </c>
      <c r="J154" s="14"/>
      <c r="K154" s="71"/>
      <c r="L154" s="14"/>
      <c r="M154" s="14"/>
      <c r="N154" s="48"/>
      <c r="O154" s="48"/>
    </row>
    <row r="155" spans="1:15" ht="18" customHeight="1" outlineLevel="1">
      <c r="A155" s="60">
        <f t="shared" si="3"/>
        <v>0.5223064</v>
      </c>
      <c r="B155" s="63">
        <f t="shared" si="4"/>
        <v>1</v>
      </c>
      <c r="C155" s="32">
        <v>18</v>
      </c>
      <c r="D155" s="24" t="s">
        <v>177</v>
      </c>
      <c r="E155" s="64"/>
      <c r="F155" s="19"/>
      <c r="G155" s="64"/>
      <c r="H155" s="19">
        <v>0.5223064</v>
      </c>
      <c r="I155" s="19">
        <v>0.5223064</v>
      </c>
      <c r="J155" s="14"/>
      <c r="K155" s="71"/>
      <c r="L155" s="14"/>
      <c r="M155" s="14"/>
      <c r="N155" s="48"/>
      <c r="O155" s="48"/>
    </row>
    <row r="156" spans="1:15" ht="18" customHeight="1" hidden="1" outlineLevel="1">
      <c r="A156" s="60">
        <f t="shared" si="3"/>
        <v>0</v>
      </c>
      <c r="B156" s="63">
        <f t="shared" si="4"/>
        <v>0</v>
      </c>
      <c r="C156" s="32">
        <v>18</v>
      </c>
      <c r="D156" s="24" t="s">
        <v>178</v>
      </c>
      <c r="E156" s="64"/>
      <c r="F156" s="19"/>
      <c r="G156" s="64"/>
      <c r="H156" s="19">
        <v>0</v>
      </c>
      <c r="I156" s="19"/>
      <c r="J156" s="14"/>
      <c r="K156" s="71"/>
      <c r="L156" s="14"/>
      <c r="M156" s="14"/>
      <c r="N156" s="48"/>
      <c r="O156" s="48"/>
    </row>
    <row r="157" spans="1:13" ht="18" customHeight="1" outlineLevel="1">
      <c r="A157" s="60">
        <f t="shared" si="3"/>
        <v>0.266917</v>
      </c>
      <c r="B157" s="63">
        <f t="shared" si="4"/>
        <v>1</v>
      </c>
      <c r="C157" s="32">
        <v>20</v>
      </c>
      <c r="D157" s="24" t="s">
        <v>179</v>
      </c>
      <c r="E157" s="64"/>
      <c r="F157" s="19"/>
      <c r="G157" s="64"/>
      <c r="H157" s="19">
        <v>0.266917</v>
      </c>
      <c r="I157" s="19">
        <v>0.266917</v>
      </c>
      <c r="J157" s="14"/>
      <c r="K157" s="71"/>
      <c r="L157" s="14"/>
      <c r="M157" s="14"/>
    </row>
    <row r="158" spans="1:13" ht="18" customHeight="1" outlineLevel="1">
      <c r="A158" s="60">
        <f t="shared" si="3"/>
        <v>0.4</v>
      </c>
      <c r="B158" s="63">
        <f t="shared" si="4"/>
        <v>1</v>
      </c>
      <c r="C158" s="32">
        <v>21</v>
      </c>
      <c r="D158" s="24" t="s">
        <v>180</v>
      </c>
      <c r="E158" s="64"/>
      <c r="F158" s="19"/>
      <c r="G158" s="64"/>
      <c r="H158" s="19">
        <v>0.4</v>
      </c>
      <c r="I158" s="19">
        <v>0.4</v>
      </c>
      <c r="J158" s="14"/>
      <c r="K158" s="71"/>
      <c r="L158" s="14"/>
      <c r="M158" s="14"/>
    </row>
    <row r="159" spans="1:13" ht="18" customHeight="1" hidden="1" outlineLevel="1">
      <c r="A159" s="60">
        <f t="shared" si="3"/>
        <v>0</v>
      </c>
      <c r="B159" s="63">
        <f t="shared" si="4"/>
        <v>0</v>
      </c>
      <c r="C159" s="32">
        <v>21</v>
      </c>
      <c r="D159" s="24" t="s">
        <v>181</v>
      </c>
      <c r="E159" s="64"/>
      <c r="F159" s="19"/>
      <c r="G159" s="64"/>
      <c r="H159" s="19">
        <v>0</v>
      </c>
      <c r="I159" s="19">
        <v>0</v>
      </c>
      <c r="J159" s="14"/>
      <c r="K159" s="71"/>
      <c r="L159" s="14"/>
      <c r="M159" s="14"/>
    </row>
    <row r="160" spans="1:13" ht="18" customHeight="1" hidden="1" outlineLevel="1">
      <c r="A160" s="60">
        <f t="shared" si="3"/>
        <v>0</v>
      </c>
      <c r="B160" s="63">
        <f t="shared" si="4"/>
        <v>0</v>
      </c>
      <c r="C160" s="32">
        <v>21</v>
      </c>
      <c r="D160" s="24" t="s">
        <v>182</v>
      </c>
      <c r="E160" s="64"/>
      <c r="F160" s="19"/>
      <c r="G160" s="64"/>
      <c r="H160" s="19">
        <v>0</v>
      </c>
      <c r="I160" s="19">
        <v>0</v>
      </c>
      <c r="J160" s="14" t="s">
        <v>102</v>
      </c>
      <c r="K160" s="71"/>
      <c r="L160" s="41" t="e">
        <v>#DIV/0!</v>
      </c>
      <c r="M160" s="14"/>
    </row>
    <row r="161" spans="1:13" ht="18" customHeight="1" hidden="1" outlineLevel="1">
      <c r="A161" s="60">
        <f t="shared" si="3"/>
        <v>0</v>
      </c>
      <c r="B161" s="63">
        <f t="shared" si="4"/>
        <v>0</v>
      </c>
      <c r="C161" s="32">
        <v>21</v>
      </c>
      <c r="D161" s="24" t="s">
        <v>183</v>
      </c>
      <c r="E161" s="64"/>
      <c r="F161" s="19"/>
      <c r="G161" s="64"/>
      <c r="H161" s="19">
        <v>0</v>
      </c>
      <c r="I161" s="19">
        <v>0</v>
      </c>
      <c r="J161" s="14" t="s">
        <v>24</v>
      </c>
      <c r="K161" s="71">
        <v>0</v>
      </c>
      <c r="L161" s="24">
        <v>25</v>
      </c>
      <c r="M161" s="14"/>
    </row>
    <row r="162" spans="1:13" ht="18" customHeight="1" outlineLevel="1">
      <c r="A162" s="60"/>
      <c r="B162" s="63">
        <f t="shared" si="4"/>
        <v>1</v>
      </c>
      <c r="C162" s="32">
        <v>22</v>
      </c>
      <c r="D162" s="24" t="s">
        <v>184</v>
      </c>
      <c r="E162" s="64"/>
      <c r="F162" s="19"/>
      <c r="G162" s="64"/>
      <c r="H162" s="19">
        <v>0.26306999999999997</v>
      </c>
      <c r="I162" s="19">
        <v>0.26306999999999997</v>
      </c>
      <c r="J162" s="14"/>
      <c r="K162" s="71"/>
      <c r="L162" s="14"/>
      <c r="M162" s="14"/>
    </row>
    <row r="163" spans="1:17" ht="18" customHeight="1" outlineLevel="1">
      <c r="A163" s="60">
        <f t="shared" si="3"/>
        <v>7.260424500000001</v>
      </c>
      <c r="B163" s="63">
        <f t="shared" si="4"/>
        <v>1</v>
      </c>
      <c r="C163" s="32">
        <v>23</v>
      </c>
      <c r="D163" s="24" t="s">
        <v>185</v>
      </c>
      <c r="E163" s="64"/>
      <c r="F163" s="19"/>
      <c r="G163" s="64"/>
      <c r="H163" s="19">
        <v>7.260424500000001</v>
      </c>
      <c r="I163" s="19">
        <v>7.260424500000001</v>
      </c>
      <c r="J163" s="14"/>
      <c r="K163" s="71"/>
      <c r="L163" s="14"/>
      <c r="M163" s="14"/>
      <c r="N163" s="45" t="s">
        <v>186</v>
      </c>
      <c r="O163" s="83" t="s">
        <v>187</v>
      </c>
      <c r="P163" s="84" t="s">
        <v>188</v>
      </c>
      <c r="Q163" s="95"/>
    </row>
    <row r="164" spans="1:17" ht="18" customHeight="1" outlineLevel="1">
      <c r="A164" s="60">
        <f t="shared" si="3"/>
        <v>1.6961802886399997</v>
      </c>
      <c r="B164" s="62">
        <f t="shared" si="4"/>
        <v>1</v>
      </c>
      <c r="C164" s="32">
        <v>24</v>
      </c>
      <c r="D164" s="24" t="s">
        <v>189</v>
      </c>
      <c r="E164" s="64"/>
      <c r="F164" s="19"/>
      <c r="G164" s="64"/>
      <c r="H164" s="73">
        <v>1.6961802886399997</v>
      </c>
      <c r="I164" s="19">
        <v>1.6961802886399997</v>
      </c>
      <c r="J164" s="14"/>
      <c r="K164" s="71"/>
      <c r="L164" s="14"/>
      <c r="M164" s="14"/>
      <c r="N164" s="85">
        <f>1363.36*2/1000</f>
        <v>2.72672</v>
      </c>
      <c r="O164" s="86"/>
      <c r="P164" s="87"/>
      <c r="Q164" s="95" t="s">
        <v>190</v>
      </c>
    </row>
    <row r="165" spans="1:17" ht="18" customHeight="1" outlineLevel="1">
      <c r="A165" s="60"/>
      <c r="B165" s="63">
        <f t="shared" si="4"/>
        <v>0</v>
      </c>
      <c r="C165" s="32">
        <v>24</v>
      </c>
      <c r="D165" s="24" t="s">
        <v>191</v>
      </c>
      <c r="E165" s="64"/>
      <c r="F165" s="19"/>
      <c r="G165" s="64"/>
      <c r="H165" s="73">
        <v>0</v>
      </c>
      <c r="I165" s="19">
        <v>0</v>
      </c>
      <c r="J165" s="14" t="s">
        <v>44</v>
      </c>
      <c r="K165" s="71">
        <v>1</v>
      </c>
      <c r="L165" s="24">
        <v>0</v>
      </c>
      <c r="M165" s="14"/>
      <c r="N165" s="88"/>
      <c r="O165" s="89"/>
      <c r="P165" s="90"/>
      <c r="Q165" s="95"/>
    </row>
    <row r="166" spans="1:13" ht="18" customHeight="1">
      <c r="A166" s="60">
        <f t="shared" si="3"/>
        <v>683.1192381901992</v>
      </c>
      <c r="B166" s="62"/>
      <c r="C166" s="14"/>
      <c r="D166" s="14" t="s">
        <v>192</v>
      </c>
      <c r="E166" s="19"/>
      <c r="F166" s="19"/>
      <c r="G166" s="19"/>
      <c r="H166" s="19">
        <v>683.1192381901992</v>
      </c>
      <c r="I166" s="19">
        <v>683.1192381901992</v>
      </c>
      <c r="J166" s="14" t="s">
        <v>24</v>
      </c>
      <c r="K166" s="40">
        <v>10575.78</v>
      </c>
      <c r="L166" s="41">
        <v>645.9279960345235</v>
      </c>
      <c r="M166" s="14"/>
    </row>
    <row r="167" spans="1:13" ht="15.75" customHeight="1">
      <c r="A167" s="60">
        <f t="shared" si="3"/>
        <v>0</v>
      </c>
      <c r="B167"/>
      <c r="C167" s="14" t="s">
        <v>193</v>
      </c>
      <c r="D167" s="14" t="s">
        <v>194</v>
      </c>
      <c r="E167" s="19"/>
      <c r="F167" s="19"/>
      <c r="G167" s="19"/>
      <c r="H167" s="19"/>
      <c r="I167" s="19"/>
      <c r="J167" s="14"/>
      <c r="K167" s="40"/>
      <c r="L167" s="14"/>
      <c r="M167" s="14"/>
    </row>
    <row r="168" spans="1:13" ht="18" customHeight="1" outlineLevel="1">
      <c r="A168" s="60">
        <f>E168+F168+G168+H168</f>
        <v>394.77718690950996</v>
      </c>
      <c r="B168" s="74"/>
      <c r="C168" s="14">
        <v>1</v>
      </c>
      <c r="D168" s="24" t="s">
        <v>195</v>
      </c>
      <c r="E168" s="64"/>
      <c r="F168" s="64"/>
      <c r="G168" s="64"/>
      <c r="H168" s="19">
        <v>394.77718690950996</v>
      </c>
      <c r="I168" s="19">
        <v>394.77718690950996</v>
      </c>
      <c r="J168" s="14"/>
      <c r="K168" s="40"/>
      <c r="L168" s="14"/>
      <c r="M168" s="14"/>
    </row>
    <row r="169" spans="1:13" ht="16.5" customHeight="1">
      <c r="A169" s="60">
        <f>E169+F169+G169+H169</f>
        <v>394.77718690950996</v>
      </c>
      <c r="B169" s="74"/>
      <c r="C169" s="14"/>
      <c r="D169" s="14" t="s">
        <v>196</v>
      </c>
      <c r="E169" s="19"/>
      <c r="F169" s="19"/>
      <c r="G169" s="19"/>
      <c r="H169" s="19">
        <v>394.77718690950996</v>
      </c>
      <c r="I169" s="19">
        <v>394.77718690950996</v>
      </c>
      <c r="J169" s="14" t="s">
        <v>24</v>
      </c>
      <c r="K169" s="40">
        <v>10575.78</v>
      </c>
      <c r="L169" s="41">
        <v>373.28422764988494</v>
      </c>
      <c r="M169" s="91"/>
    </row>
    <row r="170" spans="1:13" s="2" customFormat="1" ht="17.25" customHeight="1" hidden="1" collapsed="1">
      <c r="A170" s="60">
        <f t="shared" si="3"/>
        <v>0</v>
      </c>
      <c r="B170" s="58"/>
      <c r="C170" s="75">
        <v>0</v>
      </c>
      <c r="D170" s="14" t="s">
        <v>197</v>
      </c>
      <c r="E170" s="64"/>
      <c r="F170" s="64"/>
      <c r="G170" s="64"/>
      <c r="H170" s="19"/>
      <c r="I170" s="19"/>
      <c r="J170" s="14"/>
      <c r="K170" s="40"/>
      <c r="L170" s="92"/>
      <c r="M170" s="91"/>
    </row>
    <row r="171" spans="1:13" s="2" customFormat="1" ht="17.25" customHeight="1" hidden="1" outlineLevel="1">
      <c r="A171" s="60">
        <f t="shared" si="3"/>
        <v>0</v>
      </c>
      <c r="B171" s="76" t="s">
        <v>105</v>
      </c>
      <c r="C171" s="77">
        <v>0</v>
      </c>
      <c r="D171" s="24" t="s">
        <v>197</v>
      </c>
      <c r="E171" s="64"/>
      <c r="F171" s="64"/>
      <c r="G171" s="64"/>
      <c r="H171" s="19">
        <v>0</v>
      </c>
      <c r="I171" s="19">
        <v>0</v>
      </c>
      <c r="J171" s="14"/>
      <c r="K171" s="40"/>
      <c r="L171" s="41"/>
      <c r="M171" s="91"/>
    </row>
    <row r="172" spans="1:13" s="2" customFormat="1" ht="17.25" customHeight="1" hidden="1" outlineLevel="1">
      <c r="A172" s="60">
        <f t="shared" si="3"/>
        <v>0</v>
      </c>
      <c r="B172" s="78">
        <f>IF(H171=0,0,1)</f>
        <v>0</v>
      </c>
      <c r="C172" s="77">
        <v>0</v>
      </c>
      <c r="D172" s="24" t="s">
        <v>198</v>
      </c>
      <c r="E172" s="64"/>
      <c r="F172" s="64"/>
      <c r="G172" s="64"/>
      <c r="H172" s="19">
        <v>0</v>
      </c>
      <c r="I172" s="19">
        <v>0</v>
      </c>
      <c r="J172" s="14" t="s">
        <v>24</v>
      </c>
      <c r="K172" s="40"/>
      <c r="L172" s="92"/>
      <c r="M172" s="91"/>
    </row>
    <row r="173" spans="1:13" s="2" customFormat="1" ht="17.25" customHeight="1" hidden="1">
      <c r="A173" s="60">
        <f t="shared" si="3"/>
        <v>0</v>
      </c>
      <c r="B173" s="78">
        <f>IF(H172=0,0,1)</f>
        <v>0</v>
      </c>
      <c r="C173" s="77"/>
      <c r="D173" s="14" t="s">
        <v>199</v>
      </c>
      <c r="E173" s="64"/>
      <c r="F173" s="64"/>
      <c r="G173" s="64"/>
      <c r="H173" s="19">
        <v>0</v>
      </c>
      <c r="I173" s="19">
        <v>0</v>
      </c>
      <c r="J173" s="14"/>
      <c r="K173" s="40"/>
      <c r="L173" s="41"/>
      <c r="M173" s="91"/>
    </row>
    <row r="174" spans="1:17" ht="18" customHeight="1" hidden="1">
      <c r="A174" s="60">
        <f t="shared" si="3"/>
        <v>0</v>
      </c>
      <c r="B174"/>
      <c r="C174" s="75">
        <v>0</v>
      </c>
      <c r="D174" s="14" t="s">
        <v>200</v>
      </c>
      <c r="E174" s="19"/>
      <c r="F174" s="19"/>
      <c r="G174" s="19"/>
      <c r="H174" s="19"/>
      <c r="I174" s="19">
        <v>0</v>
      </c>
      <c r="J174" s="14" t="s">
        <v>24</v>
      </c>
      <c r="K174" s="40">
        <v>10575.78</v>
      </c>
      <c r="L174" s="41">
        <v>0</v>
      </c>
      <c r="M174" s="91"/>
      <c r="N174" s="93"/>
      <c r="O174" s="93"/>
      <c r="P174" s="93"/>
      <c r="Q174" s="93"/>
    </row>
    <row r="175" spans="1:17" ht="18" customHeight="1">
      <c r="A175" s="60">
        <f>E175+F175+G175+H175</f>
        <v>8338.32092509971</v>
      </c>
      <c r="B175" s="58"/>
      <c r="C175" s="75" t="s">
        <v>201</v>
      </c>
      <c r="D175" s="14" t="s">
        <v>202</v>
      </c>
      <c r="E175" s="19">
        <v>7211.679</v>
      </c>
      <c r="F175" s="19">
        <v>6.4886</v>
      </c>
      <c r="G175" s="19">
        <v>42.25690000000001</v>
      </c>
      <c r="H175" s="19">
        <v>1077.8964250997092</v>
      </c>
      <c r="I175" s="19">
        <v>8338.32092509971</v>
      </c>
      <c r="J175" s="14" t="s">
        <v>24</v>
      </c>
      <c r="K175" s="40">
        <v>10575.78</v>
      </c>
      <c r="L175" s="41">
        <v>7884.355503896365</v>
      </c>
      <c r="M175" s="64"/>
      <c r="N175" s="93"/>
      <c r="O175" s="93"/>
      <c r="P175" s="93"/>
      <c r="Q175" s="93"/>
    </row>
    <row r="176" spans="1:17" ht="18" customHeight="1">
      <c r="A176" s="60">
        <f t="shared" si="3"/>
        <v>0</v>
      </c>
      <c r="B176" s="58"/>
      <c r="C176" s="14"/>
      <c r="D176" s="14"/>
      <c r="E176" s="19"/>
      <c r="F176" s="19"/>
      <c r="G176" s="19"/>
      <c r="H176" s="19"/>
      <c r="I176" s="19"/>
      <c r="J176" s="14"/>
      <c r="K176" s="94"/>
      <c r="L176" s="41"/>
      <c r="M176" s="64"/>
      <c r="N176" s="93"/>
      <c r="O176" s="93"/>
      <c r="P176" s="93"/>
      <c r="Q176" s="93"/>
    </row>
    <row r="177" spans="1:17" ht="18" customHeight="1">
      <c r="A177" s="60">
        <f t="shared" si="3"/>
        <v>0</v>
      </c>
      <c r="B177" s="58"/>
      <c r="C177" s="14"/>
      <c r="D177" s="14"/>
      <c r="E177" s="19"/>
      <c r="F177" s="19"/>
      <c r="G177" s="19"/>
      <c r="H177" s="19"/>
      <c r="I177" s="19"/>
      <c r="J177" s="14"/>
      <c r="K177" s="94"/>
      <c r="L177" s="41"/>
      <c r="M177" s="64"/>
      <c r="N177" s="93"/>
      <c r="O177" s="93"/>
      <c r="P177" s="93"/>
      <c r="Q177" s="93"/>
    </row>
    <row r="178" spans="1:17" ht="18" customHeight="1">
      <c r="A178" s="60"/>
      <c r="B178" s="58"/>
      <c r="C178" s="14"/>
      <c r="D178" s="14"/>
      <c r="E178" s="19"/>
      <c r="F178" s="19"/>
      <c r="G178" s="19"/>
      <c r="H178" s="19"/>
      <c r="I178" s="19"/>
      <c r="J178" s="14"/>
      <c r="K178" s="94"/>
      <c r="L178" s="41"/>
      <c r="M178" s="64"/>
      <c r="N178" s="93"/>
      <c r="O178" s="93"/>
      <c r="P178" s="93"/>
      <c r="Q178" s="93"/>
    </row>
    <row r="179" spans="1:17" ht="18" customHeight="1">
      <c r="A179" s="60"/>
      <c r="B179" s="58"/>
      <c r="C179" s="14"/>
      <c r="D179" s="14"/>
      <c r="E179" s="19"/>
      <c r="F179" s="19"/>
      <c r="G179" s="19"/>
      <c r="H179" s="19"/>
      <c r="I179" s="19"/>
      <c r="J179" s="14"/>
      <c r="K179" s="94"/>
      <c r="L179" s="41"/>
      <c r="M179" s="64"/>
      <c r="N179" s="93"/>
      <c r="O179" s="93"/>
      <c r="P179" s="93"/>
      <c r="Q179" s="93"/>
    </row>
    <row r="180" spans="1:17" ht="18" customHeight="1">
      <c r="A180" s="60"/>
      <c r="B180" s="58"/>
      <c r="C180" s="14"/>
      <c r="D180" s="14"/>
      <c r="E180" s="19"/>
      <c r="F180" s="19"/>
      <c r="G180" s="19"/>
      <c r="H180" s="19"/>
      <c r="I180" s="19"/>
      <c r="J180" s="14"/>
      <c r="K180" s="94"/>
      <c r="L180" s="41"/>
      <c r="M180" s="64"/>
      <c r="N180" s="93"/>
      <c r="O180" s="93"/>
      <c r="P180" s="93"/>
      <c r="Q180" s="93"/>
    </row>
    <row r="181" spans="1:17" ht="18" customHeight="1">
      <c r="A181" s="60"/>
      <c r="B181" s="58"/>
      <c r="C181" s="14"/>
      <c r="D181" s="14"/>
      <c r="E181" s="19"/>
      <c r="F181" s="19"/>
      <c r="G181" s="19"/>
      <c r="H181" s="19"/>
      <c r="I181" s="19"/>
      <c r="J181" s="14"/>
      <c r="K181" s="94"/>
      <c r="L181" s="41"/>
      <c r="M181" s="64"/>
      <c r="N181" s="93"/>
      <c r="O181" s="93"/>
      <c r="P181" s="93"/>
      <c r="Q181" s="93"/>
    </row>
    <row r="182" spans="1:17" ht="18" customHeight="1">
      <c r="A182" s="60"/>
      <c r="B182" s="58"/>
      <c r="C182" s="14"/>
      <c r="D182" s="14"/>
      <c r="E182" s="19"/>
      <c r="F182" s="19"/>
      <c r="G182" s="19"/>
      <c r="H182" s="19"/>
      <c r="I182" s="19"/>
      <c r="J182" s="14"/>
      <c r="K182" s="94"/>
      <c r="L182" s="41"/>
      <c r="M182" s="64"/>
      <c r="N182" s="93"/>
      <c r="O182" s="93"/>
      <c r="P182" s="93"/>
      <c r="Q182" s="93"/>
    </row>
    <row r="183" spans="1:17" ht="18" customHeight="1">
      <c r="A183" s="60"/>
      <c r="B183" s="58"/>
      <c r="C183" s="14"/>
      <c r="D183" s="14"/>
      <c r="E183" s="19"/>
      <c r="F183" s="19"/>
      <c r="G183" s="19"/>
      <c r="H183" s="19"/>
      <c r="I183" s="19"/>
      <c r="J183" s="14"/>
      <c r="K183" s="94"/>
      <c r="L183" s="41"/>
      <c r="M183" s="64"/>
      <c r="N183" s="93"/>
      <c r="O183" s="93"/>
      <c r="P183" s="93"/>
      <c r="Q183" s="93"/>
    </row>
    <row r="184" spans="1:17" ht="18" customHeight="1">
      <c r="A184" s="60"/>
      <c r="B184" s="58"/>
      <c r="C184" s="14"/>
      <c r="D184" s="14"/>
      <c r="E184" s="19"/>
      <c r="F184" s="19"/>
      <c r="G184" s="19"/>
      <c r="H184" s="19"/>
      <c r="I184" s="19"/>
      <c r="J184" s="14"/>
      <c r="K184" s="94"/>
      <c r="L184" s="41"/>
      <c r="M184" s="64"/>
      <c r="N184" s="93"/>
      <c r="O184" s="93"/>
      <c r="P184" s="93"/>
      <c r="Q184" s="93"/>
    </row>
    <row r="185" spans="1:17" ht="18" customHeight="1" hidden="1">
      <c r="A185" s="60"/>
      <c r="B185" s="58"/>
      <c r="C185" s="14"/>
      <c r="D185" s="14"/>
      <c r="E185" s="19"/>
      <c r="F185" s="19"/>
      <c r="G185" s="19"/>
      <c r="H185" s="19"/>
      <c r="I185" s="19"/>
      <c r="J185" s="14"/>
      <c r="K185" s="94"/>
      <c r="L185" s="41"/>
      <c r="M185" s="64"/>
      <c r="N185" s="93"/>
      <c r="O185" s="93"/>
      <c r="P185" s="93"/>
      <c r="Q185" s="93"/>
    </row>
    <row r="186" spans="1:17" ht="18" customHeight="1" hidden="1">
      <c r="A186" s="60"/>
      <c r="B186" s="58"/>
      <c r="C186" s="14"/>
      <c r="D186" s="14"/>
      <c r="E186" s="19"/>
      <c r="F186" s="19"/>
      <c r="G186" s="19"/>
      <c r="H186" s="19"/>
      <c r="I186" s="19"/>
      <c r="J186" s="14"/>
      <c r="K186" s="94"/>
      <c r="L186" s="41"/>
      <c r="M186" s="64"/>
      <c r="N186" s="93"/>
      <c r="O186" s="93"/>
      <c r="P186" s="93"/>
      <c r="Q186" s="93"/>
    </row>
    <row r="187" spans="1:17" ht="18" customHeight="1" hidden="1">
      <c r="A187" s="60"/>
      <c r="B187" s="58"/>
      <c r="C187" s="14"/>
      <c r="D187" s="14"/>
      <c r="E187" s="19"/>
      <c r="F187" s="19"/>
      <c r="G187" s="19"/>
      <c r="H187" s="19"/>
      <c r="I187" s="19"/>
      <c r="J187" s="14"/>
      <c r="K187" s="94"/>
      <c r="L187" s="41"/>
      <c r="M187" s="64"/>
      <c r="N187" s="93"/>
      <c r="O187" s="93"/>
      <c r="P187" s="93"/>
      <c r="Q187" s="93"/>
    </row>
    <row r="188" spans="1:17" ht="18" customHeight="1">
      <c r="A188" s="60"/>
      <c r="B188" s="58"/>
      <c r="C188" s="14"/>
      <c r="D188" s="14"/>
      <c r="E188" s="19"/>
      <c r="F188" s="19"/>
      <c r="G188" s="19"/>
      <c r="H188" s="19"/>
      <c r="I188" s="19"/>
      <c r="J188" s="14"/>
      <c r="K188" s="94"/>
      <c r="L188" s="41"/>
      <c r="M188" s="64"/>
      <c r="N188" s="93"/>
      <c r="O188" s="93"/>
      <c r="P188" s="93"/>
      <c r="Q188" s="93"/>
    </row>
    <row r="189" spans="1:17" ht="18" customHeight="1">
      <c r="A189" s="60"/>
      <c r="B189" s="58"/>
      <c r="C189" s="14"/>
      <c r="D189" s="14"/>
      <c r="E189" s="19"/>
      <c r="F189" s="19"/>
      <c r="G189" s="19"/>
      <c r="H189" s="19"/>
      <c r="I189" s="19"/>
      <c r="J189" s="14"/>
      <c r="K189" s="94"/>
      <c r="L189" s="41"/>
      <c r="M189" s="64"/>
      <c r="N189" s="93"/>
      <c r="O189" s="93"/>
      <c r="P189" s="93"/>
      <c r="Q189" s="93"/>
    </row>
    <row r="190" spans="1:17" ht="18" customHeight="1">
      <c r="A190" s="60">
        <f t="shared" si="3"/>
        <v>0</v>
      </c>
      <c r="B190" s="58"/>
      <c r="C190" s="14"/>
      <c r="D190" s="14"/>
      <c r="E190" s="19"/>
      <c r="F190" s="19"/>
      <c r="G190" s="19"/>
      <c r="H190" s="19"/>
      <c r="I190" s="19"/>
      <c r="J190" s="14"/>
      <c r="K190" s="94"/>
      <c r="L190" s="41"/>
      <c r="M190" s="64"/>
      <c r="N190" s="93"/>
      <c r="O190" s="93"/>
      <c r="P190" s="93"/>
      <c r="Q190" s="93"/>
    </row>
    <row r="191" spans="1:17" ht="18" customHeight="1">
      <c r="A191" s="60">
        <f t="shared" si="3"/>
        <v>0</v>
      </c>
      <c r="B191" s="58"/>
      <c r="C191" s="14"/>
      <c r="D191" s="14"/>
      <c r="E191" s="19"/>
      <c r="F191" s="19"/>
      <c r="G191" s="19"/>
      <c r="H191" s="19"/>
      <c r="I191" s="19"/>
      <c r="J191" s="14"/>
      <c r="K191" s="94"/>
      <c r="L191" s="41"/>
      <c r="M191" s="64"/>
      <c r="N191" s="93"/>
      <c r="O191" s="93"/>
      <c r="P191" s="93"/>
      <c r="Q191" s="93"/>
    </row>
    <row r="192" spans="1:17" ht="18" customHeight="1">
      <c r="A192" s="60">
        <f t="shared" si="3"/>
        <v>0</v>
      </c>
      <c r="B192" s="58"/>
      <c r="C192" s="14"/>
      <c r="D192" s="14"/>
      <c r="E192" s="19"/>
      <c r="F192" s="19"/>
      <c r="G192" s="19"/>
      <c r="H192" s="19"/>
      <c r="I192" s="19"/>
      <c r="J192" s="14"/>
      <c r="K192" s="94"/>
      <c r="L192" s="41"/>
      <c r="M192" s="64"/>
      <c r="N192" s="93"/>
      <c r="O192" s="93"/>
      <c r="P192" s="93"/>
      <c r="Q192" s="93"/>
    </row>
    <row r="193" spans="1:17" ht="18" customHeight="1">
      <c r="A193" s="60"/>
      <c r="B193" s="58"/>
      <c r="C193" s="14"/>
      <c r="D193" s="14"/>
      <c r="E193" s="19"/>
      <c r="F193" s="19"/>
      <c r="G193" s="19"/>
      <c r="H193" s="19"/>
      <c r="I193" s="19"/>
      <c r="J193" s="14"/>
      <c r="K193" s="94"/>
      <c r="L193" s="41"/>
      <c r="M193" s="64"/>
      <c r="N193" s="93"/>
      <c r="O193" s="93"/>
      <c r="P193" s="93"/>
      <c r="Q193" s="93"/>
    </row>
    <row r="194" spans="1:17" ht="18" customHeight="1">
      <c r="A194" s="60"/>
      <c r="B194" s="58"/>
      <c r="C194" s="14"/>
      <c r="D194" s="14"/>
      <c r="E194" s="19"/>
      <c r="F194" s="19"/>
      <c r="G194" s="19"/>
      <c r="H194" s="19"/>
      <c r="I194" s="19"/>
      <c r="J194" s="14"/>
      <c r="K194" s="94"/>
      <c r="L194" s="41"/>
      <c r="M194" s="64"/>
      <c r="N194" s="93"/>
      <c r="O194" s="93"/>
      <c r="P194" s="93"/>
      <c r="Q194" s="93"/>
    </row>
    <row r="195" spans="1:17" ht="18" customHeight="1" hidden="1">
      <c r="A195" s="60"/>
      <c r="B195" s="58"/>
      <c r="C195" s="14"/>
      <c r="D195" s="14"/>
      <c r="E195" s="19"/>
      <c r="F195" s="19"/>
      <c r="G195" s="19"/>
      <c r="H195" s="19"/>
      <c r="I195" s="19"/>
      <c r="J195" s="14"/>
      <c r="K195" s="94"/>
      <c r="L195" s="41"/>
      <c r="M195" s="64"/>
      <c r="N195" s="93"/>
      <c r="O195" s="93"/>
      <c r="P195" s="93"/>
      <c r="Q195" s="93"/>
    </row>
    <row r="196" spans="1:17" ht="18" customHeight="1" hidden="1">
      <c r="A196" s="60">
        <f t="shared" si="3"/>
        <v>0</v>
      </c>
      <c r="B196" s="58"/>
      <c r="C196" s="14"/>
      <c r="D196" s="14"/>
      <c r="E196" s="19"/>
      <c r="F196" s="19"/>
      <c r="G196" s="19"/>
      <c r="H196" s="19"/>
      <c r="I196" s="19"/>
      <c r="J196" s="14"/>
      <c r="K196" s="94"/>
      <c r="L196" s="41"/>
      <c r="M196" s="64"/>
      <c r="N196" s="93"/>
      <c r="O196" s="93"/>
      <c r="P196" s="93"/>
      <c r="Q196" s="93"/>
    </row>
    <row r="197" spans="2:17" s="1" customFormat="1" ht="18" customHeight="1">
      <c r="B197" s="58"/>
      <c r="C197" s="96" t="s">
        <v>203</v>
      </c>
      <c r="D197" s="36"/>
      <c r="E197" s="36"/>
      <c r="F197" s="96" t="s">
        <v>204</v>
      </c>
      <c r="G197" s="96"/>
      <c r="H197" s="96"/>
      <c r="I197" s="96"/>
      <c r="J197" s="36" t="s">
        <v>205</v>
      </c>
      <c r="K197" s="36"/>
      <c r="L197" s="36"/>
      <c r="M197" s="36"/>
      <c r="N197" s="3"/>
      <c r="O197" s="3"/>
      <c r="P197" s="3"/>
      <c r="Q197" s="3"/>
    </row>
    <row r="198" spans="2:14" ht="13.5">
      <c r="B198" s="17"/>
      <c r="D198" s="3"/>
      <c r="E198" s="97">
        <v>8</v>
      </c>
      <c r="F198" s="97" t="s">
        <v>206</v>
      </c>
      <c r="J198" s="3"/>
      <c r="K198" s="3"/>
      <c r="L198" s="3"/>
      <c r="M198" s="3"/>
      <c r="N198" s="43"/>
    </row>
    <row r="199" spans="4:14" ht="13.5">
      <c r="D199" s="3"/>
      <c r="E199" s="85">
        <v>8338.32092509971</v>
      </c>
      <c r="F199" s="98">
        <v>8286.48092509971</v>
      </c>
      <c r="G199" s="98">
        <v>7260.4245</v>
      </c>
      <c r="H199" s="99">
        <v>1026.0564250997095</v>
      </c>
      <c r="I199" s="8"/>
      <c r="J199" s="107"/>
      <c r="K199" s="107"/>
      <c r="L199" s="108"/>
      <c r="M199" s="107"/>
      <c r="N199" s="43"/>
    </row>
    <row r="200" spans="4:15" ht="13.5">
      <c r="D200" s="3"/>
      <c r="E200" s="99"/>
      <c r="F200" s="98">
        <v>51.84</v>
      </c>
      <c r="G200" s="98"/>
      <c r="H200" s="99"/>
      <c r="I200" s="109"/>
      <c r="J200" s="107"/>
      <c r="K200" s="107"/>
      <c r="L200" s="108"/>
      <c r="M200" s="107"/>
      <c r="N200" s="110"/>
      <c r="O200" s="111"/>
    </row>
    <row r="201" spans="4:15" ht="13.5">
      <c r="D201" s="3"/>
      <c r="E201" s="3"/>
      <c r="J201" s="43"/>
      <c r="K201" s="43"/>
      <c r="L201" s="108"/>
      <c r="M201" s="43"/>
      <c r="N201" s="110"/>
      <c r="O201" s="111"/>
    </row>
    <row r="202" spans="4:15" ht="13.5">
      <c r="D202" s="3"/>
      <c r="E202" s="100">
        <v>0.4</v>
      </c>
      <c r="F202" s="100">
        <v>0.4</v>
      </c>
      <c r="G202" s="100">
        <v>0.2</v>
      </c>
      <c r="H202" s="100">
        <v>0</v>
      </c>
      <c r="J202" s="43"/>
      <c r="K202" s="43"/>
      <c r="L202" s="108"/>
      <c r="M202" s="43"/>
      <c r="N202" s="110"/>
      <c r="O202" s="111"/>
    </row>
    <row r="203" spans="4:15" ht="13.5">
      <c r="D203" s="3"/>
      <c r="E203" s="87">
        <v>3335.3283700398842</v>
      </c>
      <c r="F203" s="87">
        <v>3335.3283700398842</v>
      </c>
      <c r="G203" s="87">
        <v>1667.6641850199421</v>
      </c>
      <c r="H203" s="87">
        <v>0</v>
      </c>
      <c r="J203" s="43"/>
      <c r="K203" s="43"/>
      <c r="L203" s="108"/>
      <c r="M203" s="43"/>
      <c r="N203" s="110">
        <f>SUM(N199:N202)</f>
        <v>0</v>
      </c>
      <c r="O203" s="111"/>
    </row>
    <row r="204" spans="4:15" ht="13.5">
      <c r="D204" s="3"/>
      <c r="E204" s="3"/>
      <c r="J204" s="43"/>
      <c r="K204" s="112"/>
      <c r="L204" s="43"/>
      <c r="M204" s="43"/>
      <c r="N204" s="110">
        <f>N203/9*12</f>
        <v>0</v>
      </c>
      <c r="O204" s="111"/>
    </row>
    <row r="205" spans="4:14" ht="13.5">
      <c r="D205" s="3"/>
      <c r="E205" s="3"/>
      <c r="H205" s="101"/>
      <c r="J205" s="3"/>
      <c r="K205" s="3"/>
      <c r="L205" s="3"/>
      <c r="M205" s="3"/>
      <c r="N205" s="43"/>
    </row>
    <row r="206" spans="4:13" ht="13.5">
      <c r="D206" s="3"/>
      <c r="E206" s="3"/>
      <c r="H206" s="101"/>
      <c r="J206" s="3"/>
      <c r="K206" s="107"/>
      <c r="L206" s="113"/>
      <c r="M206" s="3"/>
    </row>
    <row r="207" spans="4:13" ht="13.5">
      <c r="D207" s="3"/>
      <c r="E207" s="102"/>
      <c r="F207" s="103"/>
      <c r="G207" s="5"/>
      <c r="J207" s="3"/>
      <c r="K207" s="3"/>
      <c r="L207" s="3"/>
      <c r="M207" s="3"/>
    </row>
    <row r="208" spans="4:13" ht="13.5">
      <c r="D208" s="3"/>
      <c r="E208" s="102"/>
      <c r="F208" s="103"/>
      <c r="G208" s="5"/>
      <c r="J208" s="3"/>
      <c r="K208" s="3"/>
      <c r="L208" s="3"/>
      <c r="M208" s="3"/>
    </row>
    <row r="209" spans="4:13" ht="13.5">
      <c r="D209" s="104"/>
      <c r="E209" s="102"/>
      <c r="F209" s="103"/>
      <c r="G209" s="5"/>
      <c r="J209" s="3"/>
      <c r="K209" s="3"/>
      <c r="L209" s="3"/>
      <c r="M209" s="3"/>
    </row>
    <row r="210" spans="5:13" ht="13.5">
      <c r="E210" s="102"/>
      <c r="F210" s="103"/>
      <c r="G210" s="5"/>
      <c r="J210" s="3"/>
      <c r="K210" s="3"/>
      <c r="L210" s="3"/>
      <c r="M210" s="3"/>
    </row>
    <row r="211" spans="5:13" ht="13.5">
      <c r="E211" s="102"/>
      <c r="F211" s="103"/>
      <c r="G211" s="5"/>
      <c r="J211" s="3"/>
      <c r="K211" s="3"/>
      <c r="L211" s="3"/>
      <c r="M211" s="3"/>
    </row>
    <row r="212" spans="4:13" ht="13.5">
      <c r="D212" s="3"/>
      <c r="E212" s="102"/>
      <c r="F212" s="103"/>
      <c r="G212" s="5"/>
      <c r="J212" s="3"/>
      <c r="K212" s="3"/>
      <c r="L212" s="3"/>
      <c r="M212" s="3"/>
    </row>
    <row r="213" spans="4:13" ht="13.5">
      <c r="D213" s="3"/>
      <c r="E213" s="102"/>
      <c r="F213" s="103"/>
      <c r="G213" s="5"/>
      <c r="J213" s="3"/>
      <c r="K213" s="3"/>
      <c r="L213" s="3"/>
      <c r="M213" s="3"/>
    </row>
    <row r="214" spans="4:13" ht="13.5">
      <c r="D214" s="3"/>
      <c r="E214" s="102"/>
      <c r="F214" s="103"/>
      <c r="G214" s="5"/>
      <c r="J214" s="3"/>
      <c r="K214" s="3"/>
      <c r="L214" s="3"/>
      <c r="M214" s="3"/>
    </row>
    <row r="215" spans="4:13" ht="13.5">
      <c r="D215" s="3"/>
      <c r="E215" s="102"/>
      <c r="F215" s="103"/>
      <c r="G215" s="5"/>
      <c r="H215" s="48"/>
      <c r="J215" s="3"/>
      <c r="K215" s="3"/>
      <c r="L215" s="3"/>
      <c r="M215" s="3"/>
    </row>
    <row r="216" spans="4:13" ht="13.5">
      <c r="D216" s="3"/>
      <c r="E216" s="102"/>
      <c r="F216" s="103"/>
      <c r="G216" s="5"/>
      <c r="J216" s="3"/>
      <c r="K216" s="3"/>
      <c r="L216" s="3"/>
      <c r="M216" s="3"/>
    </row>
    <row r="217" spans="4:13" ht="15.75" customHeight="1">
      <c r="D217" s="3"/>
      <c r="E217" s="101"/>
      <c r="G217" s="105"/>
      <c r="J217" s="103"/>
      <c r="K217" s="114"/>
      <c r="L217" s="103"/>
      <c r="M217" s="103"/>
    </row>
    <row r="218" spans="4:13" ht="13.5">
      <c r="D218" s="104"/>
      <c r="E218" s="101"/>
      <c r="G218" s="5"/>
      <c r="J218" s="3"/>
      <c r="K218" s="3"/>
      <c r="L218" s="3"/>
      <c r="M218" s="3"/>
    </row>
    <row r="219" spans="5:13" ht="13.5">
      <c r="E219" s="103"/>
      <c r="F219" s="103"/>
      <c r="G219" s="105"/>
      <c r="J219" s="3"/>
      <c r="K219" s="3"/>
      <c r="L219" s="3"/>
      <c r="M219" s="3"/>
    </row>
    <row r="220" spans="5:13" ht="13.5">
      <c r="E220" s="103"/>
      <c r="F220" s="103"/>
      <c r="G220" s="105"/>
      <c r="J220" s="3"/>
      <c r="K220" s="3"/>
      <c r="L220" s="3"/>
      <c r="M220" s="3"/>
    </row>
    <row r="221" spans="4:13" ht="25.5" customHeight="1">
      <c r="D221" s="104"/>
      <c r="E221" s="103"/>
      <c r="F221" s="103"/>
      <c r="G221" s="105"/>
      <c r="J221" s="3"/>
      <c r="K221" s="3"/>
      <c r="L221" s="3"/>
      <c r="M221" s="3"/>
    </row>
    <row r="222" spans="4:13" ht="13.5">
      <c r="D222" s="104"/>
      <c r="E222" s="103"/>
      <c r="F222" s="103"/>
      <c r="G222" s="105"/>
      <c r="J222" s="3"/>
      <c r="K222" s="3"/>
      <c r="L222" s="3"/>
      <c r="M222" s="3"/>
    </row>
    <row r="223" spans="4:13" ht="13.5">
      <c r="D223" s="3"/>
      <c r="E223" s="3"/>
      <c r="G223" s="5"/>
      <c r="J223" s="3"/>
      <c r="K223" s="3"/>
      <c r="L223" s="3"/>
      <c r="M223" s="3"/>
    </row>
    <row r="224" spans="4:13" ht="13.5">
      <c r="D224" s="3"/>
      <c r="E224" s="3"/>
      <c r="G224" s="5"/>
      <c r="J224" s="3"/>
      <c r="K224" s="3"/>
      <c r="L224" s="3"/>
      <c r="M224" s="3"/>
    </row>
    <row r="225" spans="4:13" ht="13.5">
      <c r="D225" s="3"/>
      <c r="E225" s="3"/>
      <c r="G225" s="5"/>
      <c r="J225" s="3"/>
      <c r="K225" s="3"/>
      <c r="L225" s="3"/>
      <c r="M225" s="3"/>
    </row>
    <row r="226" spans="4:13" ht="13.5">
      <c r="D226" s="3"/>
      <c r="E226" s="3"/>
      <c r="G226" s="5"/>
      <c r="J226" s="3"/>
      <c r="K226" s="3"/>
      <c r="L226" s="3"/>
      <c r="M226" s="3"/>
    </row>
    <row r="227" spans="4:13" ht="13.5">
      <c r="D227" s="3"/>
      <c r="E227" s="3"/>
      <c r="G227" s="5"/>
      <c r="J227" s="3"/>
      <c r="K227" s="3"/>
      <c r="L227" s="3"/>
      <c r="M227" s="3"/>
    </row>
    <row r="228" spans="4:13" ht="13.5">
      <c r="D228" s="3"/>
      <c r="E228" s="3"/>
      <c r="G228" s="5"/>
      <c r="J228" s="3"/>
      <c r="K228" s="3"/>
      <c r="L228" s="3"/>
      <c r="M228" s="3"/>
    </row>
    <row r="229" spans="4:13" ht="13.5">
      <c r="D229" s="3"/>
      <c r="E229" s="3"/>
      <c r="G229" s="5"/>
      <c r="J229" s="3"/>
      <c r="K229" s="3"/>
      <c r="L229" s="3"/>
      <c r="M229" s="3"/>
    </row>
    <row r="230" spans="4:13" ht="13.5">
      <c r="D230" s="3"/>
      <c r="E230" s="3"/>
      <c r="G230" s="5"/>
      <c r="J230" s="3"/>
      <c r="K230" s="3"/>
      <c r="L230" s="3"/>
      <c r="M230" s="3"/>
    </row>
    <row r="231" spans="4:13" ht="13.5">
      <c r="D231" s="3"/>
      <c r="E231" s="3"/>
      <c r="G231" s="5"/>
      <c r="J231" s="3"/>
      <c r="K231" s="3"/>
      <c r="L231" s="3"/>
      <c r="M231" s="3"/>
    </row>
    <row r="232" spans="4:13" ht="13.5">
      <c r="D232" s="3"/>
      <c r="E232" s="3"/>
      <c r="G232" s="5"/>
      <c r="J232" s="3"/>
      <c r="K232" s="3"/>
      <c r="L232" s="3"/>
      <c r="M232" s="3"/>
    </row>
    <row r="233" spans="4:13" ht="13.5">
      <c r="D233" s="3"/>
      <c r="E233" s="3"/>
      <c r="G233" s="5"/>
      <c r="J233" s="3"/>
      <c r="K233" s="3"/>
      <c r="L233" s="3"/>
      <c r="M233" s="3"/>
    </row>
    <row r="234" spans="4:13" ht="13.5">
      <c r="D234" s="3"/>
      <c r="E234" s="3"/>
      <c r="G234" s="5"/>
      <c r="J234" s="3"/>
      <c r="K234" s="3"/>
      <c r="L234" s="3"/>
      <c r="M234" s="3"/>
    </row>
    <row r="235" spans="4:13" ht="13.5">
      <c r="D235" s="3"/>
      <c r="E235" s="3"/>
      <c r="F235" s="103"/>
      <c r="G235" s="106"/>
      <c r="J235" s="3"/>
      <c r="K235" s="3"/>
      <c r="L235" s="3"/>
      <c r="M235" s="3"/>
    </row>
    <row r="236" spans="4:13" ht="13.5">
      <c r="D236" s="3"/>
      <c r="E236" s="3"/>
      <c r="F236" s="103"/>
      <c r="G236" s="105"/>
      <c r="J236" s="3"/>
      <c r="K236" s="3"/>
      <c r="L236" s="3"/>
      <c r="M236" s="3"/>
    </row>
    <row r="237" spans="4:13" ht="13.5">
      <c r="D237" s="3"/>
      <c r="E237" s="3"/>
      <c r="F237" s="103"/>
      <c r="G237" s="105"/>
      <c r="J237" s="3"/>
      <c r="K237" s="3"/>
      <c r="L237" s="3"/>
      <c r="M237" s="3"/>
    </row>
    <row r="238" spans="4:13" ht="13.5">
      <c r="D238" s="3"/>
      <c r="E238" s="3"/>
      <c r="F238" s="103"/>
      <c r="G238" s="105"/>
      <c r="J238" s="3"/>
      <c r="K238" s="3"/>
      <c r="L238" s="3"/>
      <c r="M238" s="3"/>
    </row>
    <row r="239" spans="4:13" ht="13.5">
      <c r="D239" s="3"/>
      <c r="E239" s="3"/>
      <c r="J239" s="3"/>
      <c r="K239" s="3"/>
      <c r="L239" s="3"/>
      <c r="M239" s="3"/>
    </row>
    <row r="240" spans="4:13" ht="13.5">
      <c r="D240" s="3"/>
      <c r="E240" s="3"/>
      <c r="J240" s="3"/>
      <c r="K240" s="3"/>
      <c r="L240" s="3"/>
      <c r="M240" s="3"/>
    </row>
    <row r="241" spans="4:13" ht="13.5">
      <c r="D241" s="3"/>
      <c r="E241" s="3"/>
      <c r="J241" s="3"/>
      <c r="K241" s="3"/>
      <c r="L241" s="3"/>
      <c r="M241" s="3"/>
    </row>
    <row r="242" spans="4:13" ht="13.5">
      <c r="D242" s="3"/>
      <c r="E242" s="3"/>
      <c r="J242" s="3"/>
      <c r="K242" s="3"/>
      <c r="L242" s="3"/>
      <c r="M242" s="3"/>
    </row>
    <row r="243" spans="4:13" ht="13.5">
      <c r="D243" s="3"/>
      <c r="E243" s="3"/>
      <c r="J243" s="3"/>
      <c r="K243" s="3"/>
      <c r="L243" s="3"/>
      <c r="M243" s="3"/>
    </row>
    <row r="244" spans="4:13" ht="13.5">
      <c r="D244" s="3"/>
      <c r="E244" s="3"/>
      <c r="J244" s="3"/>
      <c r="K244" s="3"/>
      <c r="L244" s="3"/>
      <c r="M244" s="3"/>
    </row>
  </sheetData>
  <sheetProtection/>
  <mergeCells count="7">
    <mergeCell ref="J2:L2"/>
    <mergeCell ref="A2:A3"/>
    <mergeCell ref="C2:C3"/>
    <mergeCell ref="D2:D3"/>
    <mergeCell ref="E207:E216"/>
    <mergeCell ref="M2:M3"/>
    <mergeCell ref="N86:O87"/>
  </mergeCells>
  <conditionalFormatting sqref="M32">
    <cfRule type="expression" priority="1" dxfId="0" stopIfTrue="1">
      <formula>CELL("address")=ADDRESS(ROW(),COLUMN())</formula>
    </cfRule>
    <cfRule type="cellIs" priority="2" dxfId="1" operator="equal" stopIfTrue="1">
      <formula>0</formula>
    </cfRule>
  </conditionalFormatting>
  <conditionalFormatting sqref="D64:M64">
    <cfRule type="expression" priority="11" dxfId="0" stopIfTrue="1">
      <formula>CELL("address")=ADDRESS(ROW(),COLUMN())</formula>
    </cfRule>
    <cfRule type="cellIs" priority="12" dxfId="1" operator="equal" stopIfTrue="1">
      <formula>0</formula>
    </cfRule>
  </conditionalFormatting>
  <conditionalFormatting sqref="M74">
    <cfRule type="expression" priority="3" dxfId="0" stopIfTrue="1">
      <formula>CELL("address")=ADDRESS(ROW(),COLUMN())</formula>
    </cfRule>
    <cfRule type="cellIs" priority="4" dxfId="1" operator="equal" stopIfTrue="1">
      <formula>0</formula>
    </cfRule>
  </conditionalFormatting>
  <conditionalFormatting sqref="C76">
    <cfRule type="expression" priority="5" dxfId="0" stopIfTrue="1">
      <formula>CELL("address")=ADDRESS(ROW(),COLUMN())</formula>
    </cfRule>
    <cfRule type="cellIs" priority="6" dxfId="1" operator="equal" stopIfTrue="1">
      <formula>0</formula>
    </cfRule>
  </conditionalFormatting>
  <conditionalFormatting sqref="A7:A86">
    <cfRule type="expression" priority="47" dxfId="0" stopIfTrue="1">
      <formula>CELL("address")=ADDRESS(ROW(),COLUMN())</formula>
    </cfRule>
    <cfRule type="cellIs" priority="48" dxfId="0" operator="notEqual" stopIfTrue="1">
      <formula>I7</formula>
    </cfRule>
    <cfRule type="cellIs" priority="49" dxfId="0" operator="notEqual" stopIfTrue="1">
      <formula>K7*L7/10000</formula>
    </cfRule>
  </conditionalFormatting>
  <conditionalFormatting sqref="A87:A196">
    <cfRule type="expression" priority="45" dxfId="0" stopIfTrue="1">
      <formula>CELL("address")=ADDRESS(ROW(),COLUMN())</formula>
    </cfRule>
    <cfRule type="cellIs" priority="46" dxfId="0" operator="notEqual" stopIfTrue="1">
      <formula>I87</formula>
    </cfRule>
  </conditionalFormatting>
  <conditionalFormatting sqref="H239:H65536 D212:D217 C82:M206 H218:M218 E217:E218 E219:G65536 I219:M65536 C223:D65536 N84:O84 P84:IV85 A6:M14 C61:M62 C77:M78 D48:M51 C48 C50 A15:B85 C15:M31 C63:C64 D63:M63 C74:L74 C75:M75 D76:M76 C32:L32 C33:M46 C52:M58 C65:M73 N6:IV58 A1:IV5 N61:IV83 C59:IV60 J207:M217 A197:A65536 C207:C222 B86:B65536 F207:G218 D207:D209 N86:IV65536">
    <cfRule type="expression" priority="50" dxfId="0" stopIfTrue="1">
      <formula>CELL("address")=ADDRESS(ROW(),COLUMN())</formula>
    </cfRule>
    <cfRule type="cellIs" priority="51" dxfId="1" operator="equal" stopIfTrue="1">
      <formula>0</formula>
    </cfRule>
  </conditionalFormatting>
  <conditionalFormatting sqref="Q62:Y64 Q60:Y60 Q20:Y22 Q53:Y53 Q45:Y45 Q40:Y40 Q15:Y17 Q31:Y31 Q25:Y25 N9:Y9 N70:Y71 N56:Y56 N41:Y41 N49:Y49 N32:Y32 N35:Y35">
    <cfRule type="expression" priority="52" dxfId="0" stopIfTrue="1">
      <formula>CELL("address")=ADDRESS(ROW(),COLUMN())</formula>
    </cfRule>
  </conditionalFormatting>
  <conditionalFormatting sqref="C47:M47 C49 C51">
    <cfRule type="expression" priority="18" dxfId="0" stopIfTrue="1">
      <formula>CELL("address")=ADDRESS(ROW(),COLUMN())</formula>
    </cfRule>
    <cfRule type="cellIs" priority="19" dxfId="1" operator="equal" stopIfTrue="1">
      <formula>0</formula>
    </cfRule>
  </conditionalFormatting>
  <conditionalFormatting sqref="C79:M81">
    <cfRule type="expression" priority="9" dxfId="0" stopIfTrue="1">
      <formula>CELL("address")=ADDRESS(ROW(),COLUMN())</formula>
    </cfRule>
    <cfRule type="cellIs" priority="10" dxfId="1" operator="equal" stopIfTrue="1">
      <formula>0</formula>
    </cfRule>
  </conditionalFormatting>
  <dataValidations count="9">
    <dataValidation type="list" allowBlank="1" showInputMessage="1" showErrorMessage="1" sqref="D170">
      <formula1>"建设期贷款利息,建设期融资费用"</formula1>
    </dataValidation>
    <dataValidation type="list" allowBlank="1" showInputMessage="1" showErrorMessage="1" sqref="F2">
      <formula1>"估,概"</formula1>
    </dataValidation>
    <dataValidation type="list" allowBlank="1" showInputMessage="1" showErrorMessage="1" sqref="D128">
      <formula1>"建设单位管理费,项目代建管理费(全阶段),项目代建管理费(前期),项目代建管理费(实施阶段)"</formula1>
    </dataValidation>
    <dataValidation type="list" allowBlank="1" showInputMessage="1" showErrorMessage="1" sqref="W9 W25 W35 W45 W49 W53 W56 W60 W15:W17 W20:W22 W31:W32 W40:W41 W62:W64 W70:W71">
      <formula1>"0.99,0.9825,0.975"</formula1>
    </dataValidation>
    <dataValidation type="list" allowBlank="1" showInputMessage="1" showErrorMessage="1" sqref="J86">
      <formula1>"m,m³,㎡,㎞,t,m³/d,L/s,t/d,个,项,部,套,座,处,台,盏,棵,亩,口"</formula1>
    </dataValidation>
    <dataValidation type="list" allowBlank="1" showInputMessage="1" showErrorMessage="1" sqref="D161">
      <formula1>"市政公用设施费,城市基础设施配套费"</formula1>
    </dataValidation>
    <dataValidation type="list" allowBlank="1" showInputMessage="1" showErrorMessage="1" sqref="D90">
      <formula1>"其中：留用地收储资金,其中：被征地农民社会保障金,其中：被征地农民养老保障预留金,其中：生产生活留用地统筹金,其中：被征地农民养老保障金,其中：留用地货币补偿款"</formula1>
    </dataValidation>
    <dataValidation type="list" allowBlank="1" showInputMessage="1" showErrorMessage="1" sqref="D91:D92 J5:J85 J87:J196">
      <formula1>常用单位及注释</formula1>
    </dataValidation>
    <dataValidation type="list" allowBlank="1" showInputMessage="1" showErrorMessage="1" sqref="L125:L127">
      <formula1>"1000000,400000,30000"</formula1>
    </dataValidation>
  </dataValidations>
  <printOptions horizontalCentered="1"/>
  <pageMargins left="0.2755905511811024" right="0.15748031496062992" top="1.4566929133858268" bottom="0.4724409448818898" header="0.8661417322834646" footer="0.11811023622047245"/>
  <pageSetup blackAndWhite="1" fitToHeight="0" fitToWidth="1" horizontalDpi="600" verticalDpi="600" orientation="portrait" paperSize="9" scale="66"/>
  <headerFooter alignWithMargins="0">
    <oddHeader>&amp;L
 建设项目名称：梅溪休闲栈道建设工程&amp;C&amp;"黑体,常规"&amp;20工程总概算表&amp;R&amp;"Times New Roman,常规"
&amp;"宋体,常规"第&amp;"Times New Roman,常规"&amp;P&amp;"宋体,常规"页，共&amp;"Times New Roman,常规"&amp;N&amp;"宋体,常规"页，&amp;"Times New Roman,常规"01&amp;"宋体,常规"表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刹华</cp:lastModifiedBy>
  <cp:lastPrinted>2023-05-26T06:54:55Z</cp:lastPrinted>
  <dcterms:created xsi:type="dcterms:W3CDTF">1998-10-24T06:15:09Z</dcterms:created>
  <dcterms:modified xsi:type="dcterms:W3CDTF">2023-06-13T01:43:34Z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454308A8C3604038B3E7BB07814911BA</vt:lpwstr>
  </property>
  <property fmtid="{D5CDD505-2E9C-101B-9397-08002B2CF9AE}" pid="4" name="KSOProductBuildV">
    <vt:lpwstr>2052-11.1.0.14309</vt:lpwstr>
  </property>
</Properties>
</file>