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普通贷款试算表2677.21" sheetId="1" r:id="rId1"/>
    <sheet name="已归还贷款测算1029.54元" sheetId="3" r:id="rId2"/>
    <sheet name="Sheet1" sheetId="4" r:id="rId3"/>
  </sheets>
  <definedNames>
    <definedName name="_xlnm._FilterDatabase" localSheetId="0" hidden="1">普通贷款试算表2677.21!$A$2:$J$2</definedName>
    <definedName name="_xlnm._FilterDatabase" localSheetId="1" hidden="1">已归还贷款测算1029.54元!$A$2:$X$2</definedName>
  </definedNames>
  <calcPr calcId="144525"/>
</workbook>
</file>

<file path=xl/sharedStrings.xml><?xml version="1.0" encoding="utf-8"?>
<sst xmlns="http://schemas.openxmlformats.org/spreadsheetml/2006/main" count="99" uniqueCount="64">
  <si>
    <t>2021年第三季度扶贫小额信贷拟贴息对象名单</t>
  </si>
  <si>
    <t>序号</t>
  </si>
  <si>
    <t>客户名称</t>
  </si>
  <si>
    <t>证件号码</t>
  </si>
  <si>
    <t>CLEAN(身份证号码)</t>
  </si>
  <si>
    <t>计息起始日</t>
  </si>
  <si>
    <t>计息到期日</t>
  </si>
  <si>
    <t>贷款余额</t>
  </si>
  <si>
    <t>贴息金额(元)</t>
  </si>
  <si>
    <t>客户经理</t>
  </si>
  <si>
    <t>乡镇</t>
  </si>
  <si>
    <t xml:space="preserve">	吴周标</t>
  </si>
  <si>
    <t xml:space="preserve">	350124*******614</t>
  </si>
  <si>
    <t xml:space="preserve">	203147</t>
  </si>
  <si>
    <t>省璜镇</t>
  </si>
  <si>
    <t xml:space="preserve">	张是亮</t>
  </si>
  <si>
    <t xml:space="preserve">	350124*******618</t>
  </si>
  <si>
    <t xml:space="preserve">	203118</t>
  </si>
  <si>
    <t xml:space="preserve">	黄乃桃</t>
  </si>
  <si>
    <t xml:space="preserve">	350124*******516</t>
  </si>
  <si>
    <t xml:space="preserve">	王焕桂</t>
  </si>
  <si>
    <t xml:space="preserve">	350124*******616</t>
  </si>
  <si>
    <t xml:space="preserve">	陈武钟</t>
  </si>
  <si>
    <t xml:space="preserve">	章家渠</t>
  </si>
  <si>
    <t xml:space="preserve">	刘家钟</t>
  </si>
  <si>
    <t xml:space="preserve">	350124*******615</t>
  </si>
  <si>
    <t xml:space="preserve">	刘美书</t>
  </si>
  <si>
    <t xml:space="preserve">	350124*******513</t>
  </si>
  <si>
    <t xml:space="preserve">	104117</t>
  </si>
  <si>
    <t xml:space="preserve">	张洪坦</t>
  </si>
  <si>
    <t xml:space="preserve">	350124*******610</t>
  </si>
  <si>
    <t>下祝乡</t>
  </si>
  <si>
    <t xml:space="preserve">	罗延平</t>
  </si>
  <si>
    <t xml:space="preserve">	350124*******432</t>
  </si>
  <si>
    <t>总计：</t>
  </si>
  <si>
    <t>2021年第1季度小额扶贫贷款贴息清单二</t>
  </si>
  <si>
    <t>证件类型</t>
  </si>
  <si>
    <t>clean(身份证号码)</t>
  </si>
  <si>
    <t>贷款账号</t>
  </si>
  <si>
    <t>执行月利率</t>
  </si>
  <si>
    <t>担保方式</t>
  </si>
  <si>
    <t>贷款起始日</t>
  </si>
  <si>
    <t>贷款终止日</t>
  </si>
  <si>
    <t>最后修改日期</t>
  </si>
  <si>
    <t>计息终止日</t>
  </si>
  <si>
    <t>计息天数</t>
  </si>
  <si>
    <t>贷款金额</t>
  </si>
  <si>
    <t>借据余额</t>
  </si>
  <si>
    <t>应付利息(元)</t>
  </si>
  <si>
    <t>ROUND2应付利息(元)</t>
  </si>
  <si>
    <t>主管机构</t>
  </si>
  <si>
    <t>还款账号</t>
  </si>
  <si>
    <t>还款账户名</t>
  </si>
  <si>
    <t>客户联系电话</t>
  </si>
  <si>
    <t xml:space="preserve">	901041801</t>
  </si>
  <si>
    <t xml:space="preserve">	203202</t>
  </si>
  <si>
    <t xml:space="preserve">	901041501</t>
  </si>
  <si>
    <t xml:space="preserve">	901042301</t>
  </si>
  <si>
    <t xml:space="preserve">	104676</t>
  </si>
  <si>
    <t xml:space="preserve">	901041502</t>
  </si>
  <si>
    <t xml:space="preserve">	104306</t>
  </si>
  <si>
    <t xml:space="preserve">	901041301</t>
  </si>
  <si>
    <t>清单二合计</t>
  </si>
  <si>
    <t>合计：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</si>
</sst>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  <numFmt numFmtId="177" formatCode="yyyy/m/d;@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9" borderId="11" applyNumberFormat="0" applyAlignment="0" applyProtection="0">
      <alignment vertical="center"/>
    </xf>
    <xf numFmtId="0" fontId="9" fillId="9" borderId="7" applyNumberFormat="0" applyAlignment="0" applyProtection="0">
      <alignment vertical="center"/>
    </xf>
    <xf numFmtId="0" fontId="8" fillId="7" borderId="8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14" fontId="1" fillId="2" borderId="2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14" fontId="1" fillId="3" borderId="2" xfId="0" applyNumberFormat="1" applyFont="1" applyFill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/>
    </xf>
    <xf numFmtId="0" fontId="0" fillId="3" borderId="2" xfId="0" applyNumberFormat="1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176" fontId="1" fillId="2" borderId="2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76" fontId="0" fillId="2" borderId="2" xfId="0" applyNumberFormat="1" applyFont="1" applyFill="1" applyBorder="1" applyAlignment="1">
      <alignment horizontal="left" vertical="center"/>
    </xf>
    <xf numFmtId="176" fontId="1" fillId="2" borderId="2" xfId="0" applyNumberFormat="1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176" fontId="0" fillId="3" borderId="2" xfId="0" applyNumberFormat="1" applyFont="1" applyFill="1" applyBorder="1" applyAlignment="1">
      <alignment horizontal="left" vertical="center"/>
    </xf>
    <xf numFmtId="176" fontId="1" fillId="0" borderId="2" xfId="0" applyNumberFormat="1" applyFont="1" applyBorder="1" applyAlignment="1">
      <alignment horizontal="left" vertical="center"/>
    </xf>
    <xf numFmtId="176" fontId="0" fillId="0" borderId="2" xfId="0" applyNumberFormat="1" applyFont="1" applyFill="1" applyBorder="1" applyAlignment="1">
      <alignment horizontal="left" vertical="center"/>
    </xf>
    <xf numFmtId="176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7" fontId="1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2" borderId="2" xfId="0" applyFont="1" applyFill="1" applyBorder="1">
      <alignment vertical="center"/>
    </xf>
    <xf numFmtId="177" fontId="1" fillId="2" borderId="2" xfId="0" applyNumberFormat="1" applyFont="1" applyFill="1" applyBorder="1">
      <alignment vertical="center"/>
    </xf>
    <xf numFmtId="176" fontId="1" fillId="2" borderId="2" xfId="0" applyNumberFormat="1" applyFont="1" applyFill="1" applyBorder="1">
      <alignment vertical="center"/>
    </xf>
    <xf numFmtId="176" fontId="1" fillId="0" borderId="5" xfId="0" applyNumberFormat="1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99CCFF"/>
      <color rgb="00FFCCCC"/>
      <color rgb="00FF99CC"/>
      <color rgb="00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N39" sqref="N39"/>
    </sheetView>
  </sheetViews>
  <sheetFormatPr defaultColWidth="9" defaultRowHeight="13.5"/>
  <cols>
    <col min="1" max="1" width="5.75" style="50" customWidth="1"/>
    <col min="2" max="2" width="17.75" style="50" customWidth="1"/>
    <col min="3" max="3" width="9" style="51" customWidth="1"/>
    <col min="4" max="4" width="20.5" style="51" customWidth="1"/>
    <col min="5" max="5" width="21.875" style="50" hidden="1" customWidth="1"/>
    <col min="6" max="7" width="11.5" style="52" customWidth="1"/>
    <col min="8" max="8" width="13" style="51" customWidth="1"/>
    <col min="9" max="9" width="11.25" style="53" customWidth="1"/>
    <col min="10" max="10" width="9.875" style="51" hidden="1" customWidth="1"/>
  </cols>
  <sheetData>
    <row r="1" ht="25.5" customHeight="1" spans="1:10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="46" customFormat="1" ht="26.25" customHeight="1" spans="1:10">
      <c r="A2" s="55" t="s">
        <v>1</v>
      </c>
      <c r="B2" s="55"/>
      <c r="C2" s="55" t="s">
        <v>2</v>
      </c>
      <c r="D2" s="55" t="s">
        <v>3</v>
      </c>
      <c r="E2" s="56" t="s">
        <v>4</v>
      </c>
      <c r="F2" s="57" t="s">
        <v>5</v>
      </c>
      <c r="G2" s="57" t="s">
        <v>6</v>
      </c>
      <c r="H2" s="55" t="s">
        <v>7</v>
      </c>
      <c r="I2" s="70" t="s">
        <v>8</v>
      </c>
      <c r="J2" s="71" t="s">
        <v>9</v>
      </c>
    </row>
    <row r="3" s="47" customFormat="1" ht="17.1" customHeight="1" spans="1:10">
      <c r="A3" s="58">
        <v>1</v>
      </c>
      <c r="B3" s="59" t="s">
        <v>10</v>
      </c>
      <c r="C3" s="58" t="s">
        <v>11</v>
      </c>
      <c r="D3" s="60" t="s">
        <v>12</v>
      </c>
      <c r="E3" s="61" t="str">
        <f>CLEAN(D3)</f>
        <v>350124*******614</v>
      </c>
      <c r="F3" s="62">
        <v>44368</v>
      </c>
      <c r="G3" s="62">
        <v>44460</v>
      </c>
      <c r="H3" s="63">
        <v>19900</v>
      </c>
      <c r="I3" s="72">
        <v>195.79</v>
      </c>
      <c r="J3" s="73" t="s">
        <v>13</v>
      </c>
    </row>
    <row r="4" s="47" customFormat="1" ht="17.1" customHeight="1" spans="1:10">
      <c r="A4" s="58">
        <v>2</v>
      </c>
      <c r="B4" s="58" t="s">
        <v>14</v>
      </c>
      <c r="C4" s="58" t="s">
        <v>15</v>
      </c>
      <c r="D4" s="60" t="s">
        <v>16</v>
      </c>
      <c r="E4" s="61" t="str">
        <f t="shared" ref="E4:E12" si="0">CLEAN(D4)</f>
        <v>350124*******618</v>
      </c>
      <c r="F4" s="62">
        <v>44368</v>
      </c>
      <c r="G4" s="62">
        <v>44460</v>
      </c>
      <c r="H4" s="63">
        <v>29700</v>
      </c>
      <c r="I4" s="72">
        <v>292.21</v>
      </c>
      <c r="J4" s="73" t="s">
        <v>17</v>
      </c>
    </row>
    <row r="5" s="47" customFormat="1" ht="17.1" customHeight="1" spans="1:10">
      <c r="A5" s="58">
        <v>3</v>
      </c>
      <c r="B5" s="58" t="s">
        <v>14</v>
      </c>
      <c r="C5" s="58" t="s">
        <v>18</v>
      </c>
      <c r="D5" s="60" t="s">
        <v>19</v>
      </c>
      <c r="E5" s="61" t="str">
        <f t="shared" si="0"/>
        <v>350124*******516</v>
      </c>
      <c r="F5" s="62">
        <v>44368</v>
      </c>
      <c r="G5" s="62">
        <v>44460</v>
      </c>
      <c r="H5" s="63">
        <v>43900</v>
      </c>
      <c r="I5" s="72">
        <v>431.93</v>
      </c>
      <c r="J5" s="73" t="s">
        <v>13</v>
      </c>
    </row>
    <row r="6" s="47" customFormat="1" ht="17.1" customHeight="1" spans="1:10">
      <c r="A6" s="58">
        <v>4</v>
      </c>
      <c r="B6" s="58" t="s">
        <v>14</v>
      </c>
      <c r="C6" s="58" t="s">
        <v>20</v>
      </c>
      <c r="D6" s="60" t="s">
        <v>21</v>
      </c>
      <c r="E6" s="61" t="str">
        <f t="shared" si="0"/>
        <v>350124*******616</v>
      </c>
      <c r="F6" s="62">
        <v>44368</v>
      </c>
      <c r="G6" s="62">
        <v>44460</v>
      </c>
      <c r="H6" s="63">
        <v>42700</v>
      </c>
      <c r="I6" s="72">
        <v>420.12</v>
      </c>
      <c r="J6" s="73" t="s">
        <v>13</v>
      </c>
    </row>
    <row r="7" s="47" customFormat="1" ht="17.1" customHeight="1" spans="1:10">
      <c r="A7" s="58">
        <v>5</v>
      </c>
      <c r="B7" s="58" t="s">
        <v>14</v>
      </c>
      <c r="C7" s="63" t="s">
        <v>22</v>
      </c>
      <c r="D7" s="64" t="s">
        <v>16</v>
      </c>
      <c r="E7" s="65" t="str">
        <f t="shared" si="0"/>
        <v>350124*******618</v>
      </c>
      <c r="F7" s="62">
        <v>44368</v>
      </c>
      <c r="G7" s="62">
        <v>44460</v>
      </c>
      <c r="H7" s="63">
        <v>9900</v>
      </c>
      <c r="I7" s="72">
        <v>97.4</v>
      </c>
      <c r="J7" s="73" t="s">
        <v>17</v>
      </c>
    </row>
    <row r="8" s="47" customFormat="1" ht="17.1" customHeight="1" spans="1:10">
      <c r="A8" s="58">
        <v>6</v>
      </c>
      <c r="B8" s="58" t="s">
        <v>14</v>
      </c>
      <c r="C8" s="63" t="s">
        <v>23</v>
      </c>
      <c r="D8" s="64" t="s">
        <v>16</v>
      </c>
      <c r="E8" s="65" t="str">
        <f t="shared" si="0"/>
        <v>350124*******618</v>
      </c>
      <c r="F8" s="62">
        <v>44368</v>
      </c>
      <c r="G8" s="62">
        <v>44460</v>
      </c>
      <c r="H8" s="63">
        <v>47900</v>
      </c>
      <c r="I8" s="72">
        <v>471.28</v>
      </c>
      <c r="J8" s="73" t="s">
        <v>17</v>
      </c>
    </row>
    <row r="9" s="47" customFormat="1" ht="17.1" customHeight="1" spans="1:10">
      <c r="A9" s="58">
        <v>7</v>
      </c>
      <c r="B9" s="58" t="s">
        <v>14</v>
      </c>
      <c r="C9" s="63" t="s">
        <v>24</v>
      </c>
      <c r="D9" s="64" t="s">
        <v>25</v>
      </c>
      <c r="E9" s="65" t="str">
        <f t="shared" si="0"/>
        <v>350124*******615</v>
      </c>
      <c r="F9" s="62">
        <v>44368</v>
      </c>
      <c r="G9" s="62">
        <v>44460</v>
      </c>
      <c r="H9" s="63">
        <v>24500</v>
      </c>
      <c r="I9" s="72">
        <v>241.05</v>
      </c>
      <c r="J9" s="73" t="s">
        <v>13</v>
      </c>
    </row>
    <row r="10" s="48" customFormat="1" ht="17.1" customHeight="1" spans="1:10">
      <c r="A10" s="58">
        <v>8</v>
      </c>
      <c r="B10" s="58" t="s">
        <v>14</v>
      </c>
      <c r="C10" s="63" t="s">
        <v>26</v>
      </c>
      <c r="D10" s="64" t="s">
        <v>27</v>
      </c>
      <c r="E10" s="65" t="str">
        <f t="shared" si="0"/>
        <v>350124*******513</v>
      </c>
      <c r="F10" s="62">
        <v>44368</v>
      </c>
      <c r="G10" s="62">
        <v>44460</v>
      </c>
      <c r="H10" s="63">
        <v>25000</v>
      </c>
      <c r="I10" s="72">
        <v>245.97</v>
      </c>
      <c r="J10" s="73" t="s">
        <v>28</v>
      </c>
    </row>
    <row r="11" s="47" customFormat="1" ht="17.1" customHeight="1" spans="1:10">
      <c r="A11" s="58">
        <v>9</v>
      </c>
      <c r="B11" s="58" t="s">
        <v>14</v>
      </c>
      <c r="C11" s="63" t="s">
        <v>29</v>
      </c>
      <c r="D11" s="64" t="s">
        <v>30</v>
      </c>
      <c r="E11" s="65" t="str">
        <f t="shared" si="0"/>
        <v>350124*******610</v>
      </c>
      <c r="F11" s="62">
        <v>44368</v>
      </c>
      <c r="G11" s="62">
        <v>44460</v>
      </c>
      <c r="H11" s="63">
        <v>17800</v>
      </c>
      <c r="I11" s="72">
        <v>175.13</v>
      </c>
      <c r="J11" s="73" t="s">
        <v>28</v>
      </c>
    </row>
    <row r="12" s="47" customFormat="1" ht="17.1" customHeight="1" spans="1:10">
      <c r="A12" s="58">
        <v>10</v>
      </c>
      <c r="B12" s="58" t="s">
        <v>31</v>
      </c>
      <c r="C12" s="63" t="s">
        <v>32</v>
      </c>
      <c r="D12" s="64" t="s">
        <v>33</v>
      </c>
      <c r="E12" s="65" t="str">
        <f t="shared" si="0"/>
        <v>350124*******432</v>
      </c>
      <c r="F12" s="62">
        <v>44368</v>
      </c>
      <c r="G12" s="62">
        <v>44423</v>
      </c>
      <c r="H12" s="63">
        <v>37000</v>
      </c>
      <c r="I12" s="72">
        <v>217.63</v>
      </c>
      <c r="J12" s="73" t="s">
        <v>13</v>
      </c>
    </row>
    <row r="13" s="48" customFormat="1" ht="17.1" customHeight="1" spans="1:10">
      <c r="A13" s="66">
        <v>11</v>
      </c>
      <c r="B13" s="58" t="s">
        <v>31</v>
      </c>
      <c r="C13" s="63" t="s">
        <v>32</v>
      </c>
      <c r="D13" s="64" t="s">
        <v>33</v>
      </c>
      <c r="E13" s="63"/>
      <c r="F13" s="62">
        <v>44423</v>
      </c>
      <c r="G13" s="62">
        <v>44460</v>
      </c>
      <c r="H13" s="63">
        <v>34017.86</v>
      </c>
      <c r="I13" s="72">
        <v>134.61</v>
      </c>
      <c r="J13" s="65"/>
    </row>
    <row r="14" s="49" customFormat="1" ht="17.1" customHeight="1" spans="1:10">
      <c r="A14" s="67"/>
      <c r="B14" s="67"/>
      <c r="C14" s="14" t="s">
        <v>34</v>
      </c>
      <c r="D14" s="67"/>
      <c r="E14" s="67"/>
      <c r="F14" s="68"/>
      <c r="G14" s="68"/>
      <c r="H14" s="69">
        <f>SUBTOTAL(9,H3:H12)</f>
        <v>298300</v>
      </c>
      <c r="I14" s="69">
        <f>SUM(I3:I13)</f>
        <v>2923.12</v>
      </c>
      <c r="J14" s="65"/>
    </row>
    <row r="15" spans="10:10">
      <c r="J15" s="48"/>
    </row>
    <row r="17" spans="4:4">
      <c r="D17" s="50"/>
    </row>
    <row r="18" spans="4:4">
      <c r="D18" s="50"/>
    </row>
    <row r="19" spans="4:4">
      <c r="D19" s="50"/>
    </row>
  </sheetData>
  <mergeCells count="1">
    <mergeCell ref="A1:J1"/>
  </mergeCells>
  <pageMargins left="0.62992125984252" right="0.511811023622047" top="0.590551181102362" bottom="0.393700787401575" header="0.31496062992126" footer="0.31496062992126"/>
  <pageSetup paperSize="9" scale="7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0"/>
  <sheetViews>
    <sheetView workbookViewId="0">
      <pane xSplit="1" ySplit="2" topLeftCell="B3" activePane="bottomRight" state="frozen"/>
      <selection/>
      <selection pane="topRight"/>
      <selection pane="bottomLeft"/>
      <selection pane="bottomRight" activeCell="R16" sqref="R16"/>
    </sheetView>
  </sheetViews>
  <sheetFormatPr defaultColWidth="9" defaultRowHeight="13.5"/>
  <cols>
    <col min="1" max="1" width="4.25" style="4" customWidth="1"/>
    <col min="2" max="2" width="8.375" style="4" customWidth="1"/>
    <col min="3" max="3" width="9" style="4"/>
    <col min="4" max="4" width="19.5" style="4" customWidth="1"/>
    <col min="5" max="5" width="19.5" style="4" hidden="1" customWidth="1"/>
    <col min="6" max="6" width="25" style="4" customWidth="1"/>
    <col min="7" max="7" width="13.25" style="4" customWidth="1"/>
    <col min="8" max="8" width="9" style="4" customWidth="1"/>
    <col min="9" max="9" width="11" style="5" hidden="1" customWidth="1"/>
    <col min="10" max="10" width="11.375" style="5" hidden="1" customWidth="1"/>
    <col min="11" max="11" width="12.75" style="5" hidden="1" customWidth="1"/>
    <col min="12" max="13" width="11.75" style="6" customWidth="1"/>
    <col min="14" max="14" width="11.75" style="6" hidden="1" customWidth="1"/>
    <col min="15" max="15" width="9.375" style="4" customWidth="1"/>
    <col min="16" max="16" width="9" style="4" hidden="1" customWidth="1"/>
    <col min="17" max="17" width="10.5" style="7" hidden="1" customWidth="1"/>
    <col min="18" max="18" width="10.25" style="7" customWidth="1"/>
    <col min="19" max="19" width="9" style="4" hidden="1" customWidth="1"/>
    <col min="20" max="20" width="11.75" style="4" hidden="1" customWidth="1"/>
    <col min="21" max="21" width="23.875" style="4" customWidth="1"/>
    <col min="22" max="22" width="9" style="4" customWidth="1"/>
    <col min="23" max="23" width="12.75" style="4" customWidth="1"/>
    <col min="24" max="24" width="13" style="4" customWidth="1"/>
    <col min="25" max="16384" width="9" style="4"/>
  </cols>
  <sheetData>
    <row r="1" ht="24.75" customHeight="1" spans="2:24">
      <c r="B1" s="8" t="s">
        <v>35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="1" customFormat="1" ht="27" spans="1:24">
      <c r="A2" s="9" t="s">
        <v>1</v>
      </c>
      <c r="B2" s="10" t="s">
        <v>2</v>
      </c>
      <c r="C2" s="10" t="s">
        <v>36</v>
      </c>
      <c r="D2" s="10" t="s">
        <v>3</v>
      </c>
      <c r="E2" s="10" t="s">
        <v>37</v>
      </c>
      <c r="F2" s="10" t="s">
        <v>38</v>
      </c>
      <c r="G2" s="10" t="s">
        <v>39</v>
      </c>
      <c r="H2" s="10" t="s">
        <v>40</v>
      </c>
      <c r="I2" s="26" t="s">
        <v>41</v>
      </c>
      <c r="J2" s="26" t="s">
        <v>42</v>
      </c>
      <c r="K2" s="26" t="s">
        <v>43</v>
      </c>
      <c r="L2" s="27" t="s">
        <v>5</v>
      </c>
      <c r="M2" s="27" t="s">
        <v>44</v>
      </c>
      <c r="N2" s="27" t="s">
        <v>45</v>
      </c>
      <c r="O2" s="10" t="s">
        <v>46</v>
      </c>
      <c r="P2" s="10" t="s">
        <v>47</v>
      </c>
      <c r="Q2" s="36" t="s">
        <v>48</v>
      </c>
      <c r="R2" s="36" t="s">
        <v>49</v>
      </c>
      <c r="S2" s="37" t="s">
        <v>9</v>
      </c>
      <c r="T2" s="37" t="s">
        <v>50</v>
      </c>
      <c r="U2" s="9" t="s">
        <v>51</v>
      </c>
      <c r="V2" s="9" t="s">
        <v>52</v>
      </c>
      <c r="W2" s="9" t="s">
        <v>53</v>
      </c>
      <c r="X2" s="38" t="s">
        <v>10</v>
      </c>
    </row>
    <row r="3" ht="17.1" customHeight="1" spans="1:24">
      <c r="A3" s="11">
        <v>1</v>
      </c>
      <c r="B3" s="12"/>
      <c r="C3" s="13"/>
      <c r="D3" s="12"/>
      <c r="E3" s="12"/>
      <c r="F3" s="14"/>
      <c r="G3" s="14"/>
      <c r="H3" s="14"/>
      <c r="I3" s="28">
        <v>44140</v>
      </c>
      <c r="J3" s="28">
        <v>44259</v>
      </c>
      <c r="K3" s="28">
        <v>44234</v>
      </c>
      <c r="L3" s="28"/>
      <c r="M3" s="28"/>
      <c r="N3" s="29">
        <f>M3-L3</f>
        <v>0</v>
      </c>
      <c r="O3" s="14"/>
      <c r="P3" s="12">
        <v>0</v>
      </c>
      <c r="Q3" s="39" t="e">
        <f>MID(G3,1,8)/1000/30*O3*N3</f>
        <v>#VALUE!</v>
      </c>
      <c r="R3" s="40"/>
      <c r="S3" s="41" t="s">
        <v>13</v>
      </c>
      <c r="T3" s="41" t="s">
        <v>54</v>
      </c>
      <c r="U3" s="15"/>
      <c r="V3" s="15"/>
      <c r="W3" s="15"/>
      <c r="X3" s="19"/>
    </row>
    <row r="4" ht="17.1" customHeight="1" spans="1:24">
      <c r="A4" s="11">
        <v>2</v>
      </c>
      <c r="B4" s="12"/>
      <c r="C4" s="13"/>
      <c r="D4" s="12"/>
      <c r="E4" s="12"/>
      <c r="F4" s="14"/>
      <c r="G4" s="14"/>
      <c r="H4" s="14"/>
      <c r="I4" s="28">
        <v>43460</v>
      </c>
      <c r="J4" s="28">
        <v>44190</v>
      </c>
      <c r="K4" s="28">
        <v>44190</v>
      </c>
      <c r="L4" s="28"/>
      <c r="M4" s="28"/>
      <c r="N4" s="29">
        <f t="shared" ref="N4:N11" si="0">M4-L4</f>
        <v>0</v>
      </c>
      <c r="O4" s="14"/>
      <c r="P4" s="12">
        <v>0</v>
      </c>
      <c r="Q4" s="39" t="e">
        <f t="shared" ref="Q4:Q11" si="1">MID(G4,1,8)/1000/30*O4*N4</f>
        <v>#VALUE!</v>
      </c>
      <c r="R4" s="40"/>
      <c r="S4" s="41" t="s">
        <v>55</v>
      </c>
      <c r="T4" s="41" t="s">
        <v>56</v>
      </c>
      <c r="U4" s="15"/>
      <c r="V4" s="15"/>
      <c r="W4" s="15"/>
      <c r="X4" s="19"/>
    </row>
    <row r="5" ht="17.1" customHeight="1" spans="1:24">
      <c r="A5" s="11">
        <v>3</v>
      </c>
      <c r="B5" s="12"/>
      <c r="C5" s="13"/>
      <c r="D5" s="12"/>
      <c r="E5" s="12"/>
      <c r="F5" s="14"/>
      <c r="G5" s="14"/>
      <c r="H5" s="14"/>
      <c r="I5" s="28">
        <v>43829</v>
      </c>
      <c r="J5" s="28">
        <v>44194</v>
      </c>
      <c r="K5" s="28">
        <v>44194</v>
      </c>
      <c r="L5" s="28"/>
      <c r="M5" s="28"/>
      <c r="N5" s="29">
        <f t="shared" si="0"/>
        <v>0</v>
      </c>
      <c r="O5" s="14"/>
      <c r="P5" s="12">
        <v>0</v>
      </c>
      <c r="Q5" s="39" t="e">
        <f t="shared" si="1"/>
        <v>#VALUE!</v>
      </c>
      <c r="R5" s="40"/>
      <c r="S5" s="41" t="s">
        <v>28</v>
      </c>
      <c r="T5" s="41" t="s">
        <v>57</v>
      </c>
      <c r="U5" s="15"/>
      <c r="V5" s="15"/>
      <c r="W5" s="15"/>
      <c r="X5" s="19"/>
    </row>
    <row r="6" ht="17.1" customHeight="1" spans="1:24">
      <c r="A6" s="11">
        <v>4</v>
      </c>
      <c r="B6" s="12"/>
      <c r="C6" s="13"/>
      <c r="D6" s="12"/>
      <c r="E6" s="12"/>
      <c r="F6" s="14"/>
      <c r="G6" s="14"/>
      <c r="H6" s="14"/>
      <c r="I6" s="28">
        <v>43829</v>
      </c>
      <c r="J6" s="28">
        <v>44194</v>
      </c>
      <c r="K6" s="28">
        <v>44194</v>
      </c>
      <c r="L6" s="28"/>
      <c r="M6" s="28"/>
      <c r="N6" s="29">
        <f t="shared" si="0"/>
        <v>0</v>
      </c>
      <c r="O6" s="14"/>
      <c r="P6" s="12">
        <v>0</v>
      </c>
      <c r="Q6" s="39" t="e">
        <f t="shared" si="1"/>
        <v>#VALUE!</v>
      </c>
      <c r="R6" s="40"/>
      <c r="S6" s="41" t="s">
        <v>28</v>
      </c>
      <c r="T6" s="41" t="s">
        <v>57</v>
      </c>
      <c r="U6" s="15"/>
      <c r="V6" s="15"/>
      <c r="W6" s="15"/>
      <c r="X6" s="19"/>
    </row>
    <row r="7" ht="17.1" customHeight="1" spans="1:24">
      <c r="A7" s="11">
        <v>5</v>
      </c>
      <c r="B7" s="12"/>
      <c r="C7" s="13"/>
      <c r="D7" s="12"/>
      <c r="E7" s="12"/>
      <c r="F7" s="14"/>
      <c r="G7" s="14"/>
      <c r="H7" s="14"/>
      <c r="I7" s="28">
        <v>44077</v>
      </c>
      <c r="J7" s="28">
        <v>44257</v>
      </c>
      <c r="K7" s="28">
        <v>44257</v>
      </c>
      <c r="L7" s="28"/>
      <c r="M7" s="28"/>
      <c r="N7" s="29">
        <f t="shared" si="0"/>
        <v>0</v>
      </c>
      <c r="O7" s="14"/>
      <c r="P7" s="12">
        <v>0</v>
      </c>
      <c r="Q7" s="39" t="e">
        <f t="shared" si="1"/>
        <v>#VALUE!</v>
      </c>
      <c r="R7" s="40"/>
      <c r="S7" s="41" t="s">
        <v>13</v>
      </c>
      <c r="T7" s="41" t="s">
        <v>54</v>
      </c>
      <c r="U7" s="15"/>
      <c r="V7" s="15"/>
      <c r="W7" s="15"/>
      <c r="X7" s="19"/>
    </row>
    <row r="8" ht="17.1" customHeight="1" spans="1:24">
      <c r="A8" s="11">
        <v>6</v>
      </c>
      <c r="B8" s="12"/>
      <c r="C8" s="13"/>
      <c r="D8" s="12"/>
      <c r="E8" s="12"/>
      <c r="F8" s="14"/>
      <c r="G8" s="14"/>
      <c r="H8" s="14"/>
      <c r="I8" s="28">
        <v>44033</v>
      </c>
      <c r="J8" s="28">
        <v>44216</v>
      </c>
      <c r="K8" s="28">
        <v>44215</v>
      </c>
      <c r="L8" s="28"/>
      <c r="M8" s="28"/>
      <c r="N8" s="29">
        <f t="shared" si="0"/>
        <v>0</v>
      </c>
      <c r="O8" s="14"/>
      <c r="P8" s="12">
        <v>0</v>
      </c>
      <c r="Q8" s="39" t="e">
        <f t="shared" si="1"/>
        <v>#VALUE!</v>
      </c>
      <c r="R8" s="40"/>
      <c r="S8" s="41" t="s">
        <v>17</v>
      </c>
      <c r="T8" s="41" t="s">
        <v>54</v>
      </c>
      <c r="U8" s="15"/>
      <c r="V8" s="15"/>
      <c r="W8" s="15"/>
      <c r="X8" s="19"/>
    </row>
    <row r="9" ht="17.1" customHeight="1" spans="1:24">
      <c r="A9" s="11">
        <v>7</v>
      </c>
      <c r="B9" s="12"/>
      <c r="C9" s="13"/>
      <c r="D9" s="12"/>
      <c r="E9" s="12"/>
      <c r="F9" s="14"/>
      <c r="G9" s="14"/>
      <c r="H9" s="14"/>
      <c r="I9" s="28">
        <v>44137</v>
      </c>
      <c r="J9" s="28">
        <v>44256</v>
      </c>
      <c r="K9" s="28">
        <v>44256</v>
      </c>
      <c r="L9" s="28"/>
      <c r="M9" s="28"/>
      <c r="N9" s="29">
        <f t="shared" si="0"/>
        <v>0</v>
      </c>
      <c r="O9" s="14"/>
      <c r="P9" s="12">
        <v>0</v>
      </c>
      <c r="Q9" s="39" t="e">
        <f t="shared" si="1"/>
        <v>#VALUE!</v>
      </c>
      <c r="R9" s="40"/>
      <c r="S9" s="41" t="s">
        <v>17</v>
      </c>
      <c r="T9" s="41" t="s">
        <v>54</v>
      </c>
      <c r="U9" s="15"/>
      <c r="V9" s="15"/>
      <c r="W9" s="15"/>
      <c r="X9" s="19"/>
    </row>
    <row r="10" ht="17.1" customHeight="1" spans="1:24">
      <c r="A10" s="11">
        <v>8</v>
      </c>
      <c r="B10" s="12"/>
      <c r="C10" s="13"/>
      <c r="D10" s="12"/>
      <c r="E10" s="12"/>
      <c r="F10" s="14"/>
      <c r="G10" s="14"/>
      <c r="H10" s="14"/>
      <c r="I10" s="28">
        <v>43117</v>
      </c>
      <c r="J10" s="28">
        <v>44212</v>
      </c>
      <c r="K10" s="28">
        <v>44212</v>
      </c>
      <c r="L10" s="28"/>
      <c r="M10" s="28"/>
      <c r="N10" s="29">
        <f t="shared" si="0"/>
        <v>0</v>
      </c>
      <c r="O10" s="14"/>
      <c r="P10" s="12">
        <v>0</v>
      </c>
      <c r="Q10" s="39" t="e">
        <f t="shared" si="1"/>
        <v>#VALUE!</v>
      </c>
      <c r="R10" s="40"/>
      <c r="S10" s="41" t="s">
        <v>58</v>
      </c>
      <c r="T10" s="41" t="s">
        <v>59</v>
      </c>
      <c r="U10" s="15"/>
      <c r="V10" s="15"/>
      <c r="W10" s="15"/>
      <c r="X10" s="19"/>
    </row>
    <row r="11" s="2" customFormat="1" ht="17.25" customHeight="1" spans="1:24">
      <c r="A11" s="11">
        <v>9</v>
      </c>
      <c r="B11" s="15"/>
      <c r="C11" s="16"/>
      <c r="D11" s="15"/>
      <c r="E11" s="17"/>
      <c r="F11" s="15"/>
      <c r="G11" s="15"/>
      <c r="H11" s="15"/>
      <c r="I11" s="30">
        <v>43095</v>
      </c>
      <c r="J11" s="30">
        <v>44190</v>
      </c>
      <c r="K11" s="30">
        <v>44188</v>
      </c>
      <c r="L11" s="31"/>
      <c r="M11" s="31"/>
      <c r="N11" s="32">
        <f t="shared" si="0"/>
        <v>0</v>
      </c>
      <c r="O11" s="15"/>
      <c r="P11" s="17">
        <v>0</v>
      </c>
      <c r="Q11" s="42" t="e">
        <f t="shared" si="1"/>
        <v>#VALUE!</v>
      </c>
      <c r="R11" s="43"/>
      <c r="S11" s="41" t="s">
        <v>60</v>
      </c>
      <c r="T11" s="41" t="s">
        <v>61</v>
      </c>
      <c r="U11" s="15"/>
      <c r="V11" s="15"/>
      <c r="W11" s="15"/>
      <c r="X11" s="19"/>
    </row>
    <row r="12" s="3" customFormat="1" ht="17.25" customHeight="1" spans="1:24">
      <c r="A12" s="18"/>
      <c r="B12" s="19"/>
      <c r="C12" s="20"/>
      <c r="D12" s="19"/>
      <c r="E12" s="21"/>
      <c r="F12" s="19"/>
      <c r="G12" s="19"/>
      <c r="H12" s="19"/>
      <c r="I12" s="33"/>
      <c r="J12" s="33"/>
      <c r="K12" s="33"/>
      <c r="L12" s="33"/>
      <c r="M12" s="33"/>
      <c r="N12" s="34"/>
      <c r="O12" s="19"/>
      <c r="P12" s="21"/>
      <c r="Q12" s="44"/>
      <c r="R12" s="45"/>
      <c r="S12" s="19"/>
      <c r="T12" s="19"/>
      <c r="U12" s="19"/>
      <c r="V12" s="19"/>
      <c r="W12" s="19"/>
      <c r="X12" s="19"/>
    </row>
    <row r="13" s="3" customFormat="1" ht="17.25" customHeight="1" spans="1:24">
      <c r="A13" s="18"/>
      <c r="B13" s="19"/>
      <c r="C13" s="20"/>
      <c r="D13" s="19"/>
      <c r="E13" s="21"/>
      <c r="F13" s="19"/>
      <c r="G13" s="19"/>
      <c r="H13" s="19"/>
      <c r="I13" s="33"/>
      <c r="J13" s="33"/>
      <c r="K13" s="33"/>
      <c r="L13" s="33"/>
      <c r="M13" s="33"/>
      <c r="N13" s="34"/>
      <c r="O13" s="19"/>
      <c r="P13" s="21"/>
      <c r="Q13" s="44"/>
      <c r="R13" s="45"/>
      <c r="S13" s="19"/>
      <c r="T13" s="19"/>
      <c r="U13" s="19"/>
      <c r="V13" s="19"/>
      <c r="W13" s="19"/>
      <c r="X13" s="19"/>
    </row>
    <row r="14" s="3" customFormat="1" ht="17.25" customHeight="1" spans="1:24">
      <c r="A14" s="18"/>
      <c r="B14" s="19"/>
      <c r="C14" s="20"/>
      <c r="D14" s="19"/>
      <c r="E14" s="21"/>
      <c r="F14" s="19"/>
      <c r="G14" s="19"/>
      <c r="H14" s="19"/>
      <c r="I14" s="33"/>
      <c r="J14" s="33"/>
      <c r="K14" s="33"/>
      <c r="L14" s="33"/>
      <c r="M14" s="33"/>
      <c r="N14" s="34"/>
      <c r="O14" s="19"/>
      <c r="P14" s="21"/>
      <c r="Q14" s="44"/>
      <c r="R14" s="45"/>
      <c r="S14" s="19"/>
      <c r="T14" s="19"/>
      <c r="U14" s="19"/>
      <c r="V14" s="19"/>
      <c r="W14" s="19"/>
      <c r="X14" s="19"/>
    </row>
    <row r="15" s="3" customFormat="1" ht="17.25" customHeight="1" spans="1:24">
      <c r="A15" s="18"/>
      <c r="B15" s="19"/>
      <c r="C15" s="20"/>
      <c r="D15" s="19"/>
      <c r="E15" s="21"/>
      <c r="F15" s="19"/>
      <c r="G15" s="19"/>
      <c r="H15" s="19"/>
      <c r="I15" s="33"/>
      <c r="J15" s="33"/>
      <c r="K15" s="33"/>
      <c r="L15" s="33"/>
      <c r="M15" s="33"/>
      <c r="N15" s="34"/>
      <c r="O15" s="19"/>
      <c r="P15" s="21"/>
      <c r="Q15" s="44"/>
      <c r="R15" s="45"/>
      <c r="S15" s="19"/>
      <c r="T15" s="19"/>
      <c r="U15" s="19"/>
      <c r="V15" s="19"/>
      <c r="W15" s="19"/>
      <c r="X15" s="19"/>
    </row>
    <row r="16" spans="1:24">
      <c r="A16" s="15"/>
      <c r="B16" s="22" t="s">
        <v>62</v>
      </c>
      <c r="C16" s="23"/>
      <c r="D16" s="15"/>
      <c r="E16" s="15"/>
      <c r="F16" s="15"/>
      <c r="G16" s="15"/>
      <c r="H16" s="15"/>
      <c r="I16" s="31"/>
      <c r="J16" s="31"/>
      <c r="K16" s="31"/>
      <c r="L16" s="35"/>
      <c r="M16" s="35"/>
      <c r="N16" s="35"/>
      <c r="O16" s="15">
        <f>SUM(O3:O15)</f>
        <v>0</v>
      </c>
      <c r="P16" s="15"/>
      <c r="Q16" s="43" t="e">
        <f>SUM(Q3:Q15)</f>
        <v>#VALUE!</v>
      </c>
      <c r="R16" s="43">
        <f>SUM(R3:R15)</f>
        <v>0</v>
      </c>
      <c r="S16" s="15"/>
      <c r="T16" s="15"/>
      <c r="U16" s="15"/>
      <c r="V16" s="15"/>
      <c r="W16" s="15"/>
      <c r="X16" s="15"/>
    </row>
    <row r="17" spans="1:24">
      <c r="A17" s="15"/>
      <c r="B17" s="24" t="s">
        <v>63</v>
      </c>
      <c r="C17" s="25"/>
      <c r="D17" s="15"/>
      <c r="E17" s="15"/>
      <c r="F17" s="15"/>
      <c r="G17" s="15"/>
      <c r="H17" s="15"/>
      <c r="I17" s="31"/>
      <c r="J17" s="31"/>
      <c r="K17" s="31"/>
      <c r="L17" s="35"/>
      <c r="M17" s="35"/>
      <c r="N17" s="35"/>
      <c r="O17" s="15">
        <f>普通贷款试算表2677.21!H14+已归还贷款测算1029.54元!O16</f>
        <v>298300</v>
      </c>
      <c r="P17" s="15"/>
      <c r="Q17" s="43"/>
      <c r="R17" s="43">
        <f>普通贷款试算表2677.21!I14+已归还贷款测算1029.54元!R16</f>
        <v>2923.12</v>
      </c>
      <c r="S17" s="15"/>
      <c r="T17" s="15"/>
      <c r="U17" s="15"/>
      <c r="V17" s="15"/>
      <c r="W17" s="15"/>
      <c r="X17" s="15"/>
    </row>
    <row r="30" spans="12:13">
      <c r="L30" s="5"/>
      <c r="M30" s="5"/>
    </row>
  </sheetData>
  <mergeCells count="3">
    <mergeCell ref="B1:X1"/>
    <mergeCell ref="B16:C16"/>
    <mergeCell ref="B17:C17"/>
  </mergeCells>
  <conditionalFormatting sqref="B$1:B$1048576">
    <cfRule type="duplicateValues" dxfId="0" priority="3"/>
  </conditionalFormatting>
  <pageMargins left="0.393700787401575" right="0" top="0.590551181102362" bottom="0" header="0.31496062992126" footer="0.31496062992126"/>
  <pageSetup paperSize="9" scale="75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普通贷款试算表2677.21</vt:lpstr>
      <vt:lpstr>已归还贷款测算1029.54元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随安</cp:lastModifiedBy>
  <dcterms:created xsi:type="dcterms:W3CDTF">2006-09-13T11:21:00Z</dcterms:created>
  <dcterms:modified xsi:type="dcterms:W3CDTF">2021-12-20T02:18:38Z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FC2FAAAAE95A46468B752C899293C979</vt:lpwstr>
  </property>
  <property fmtid="{D5CDD505-2E9C-101B-9397-08002B2CF9AE}" pid="3" name="KSOProductBuildVer">
    <vt:lpwstr>2052-11.1.0.11194</vt:lpwstr>
  </property>
</Properties>
</file>