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1000" activeTab="12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  <sheet name="附表1-23" sheetId="24" r:id="rId24"/>
  </sheets>
  <externalReferences>
    <externalReference r:id="rId27"/>
    <externalReference r:id="rId28"/>
  </externalReferences>
  <definedNames>
    <definedName name="_Order1" hidden="1">255</definedName>
    <definedName name="_Order2" hidden="1">255</definedName>
    <definedName name="database2" localSheetId="12">#REF!</definedName>
    <definedName name="database2" localSheetId="7">#REF!</definedName>
    <definedName name="database2">#REF!</definedName>
    <definedName name="database3" localSheetId="12">#REF!</definedName>
    <definedName name="database3" localSheetId="7">#REF!</definedName>
    <definedName name="database3">#REF!</definedName>
    <definedName name="gxxe2003">'[1]P1012001'!$A$6:$E$117</definedName>
    <definedName name="hhhh" localSheetId="12">#REF!</definedName>
    <definedName name="hhhh" localSheetId="7">#REF!</definedName>
    <definedName name="hhhh">#REF!</definedName>
    <definedName name="kkkk" localSheetId="12">#REF!</definedName>
    <definedName name="kkkk" localSheetId="7">#REF!</definedName>
    <definedName name="kkkk">#REF!</definedName>
    <definedName name="_xlnm.Print_Titles">#N/A</definedName>
    <definedName name="UU" localSheetId="12">#REF!</definedName>
    <definedName name="UU" localSheetId="7">#REF!</definedName>
    <definedName name="UU">#REF!</definedName>
    <definedName name="YY" localSheetId="12">#REF!</definedName>
    <definedName name="YY" localSheetId="7">#REF!</definedName>
    <definedName name="YY">#REF!</definedName>
    <definedName name="地区名称" localSheetId="12">#REF!</definedName>
    <definedName name="地区名称" localSheetId="7">#REF!</definedName>
    <definedName name="地区名称">#REF!</definedName>
    <definedName name="福州" localSheetId="12">#REF!</definedName>
    <definedName name="福州" localSheetId="7">#REF!</definedName>
    <definedName name="福州">#REF!</definedName>
    <definedName name="汇率" localSheetId="12">#REF!</definedName>
    <definedName name="汇率" localSheetId="7">#REF!</definedName>
    <definedName name="汇率">#REF!</definedName>
    <definedName name="全额差额比例" localSheetId="12">'[2]C01-1'!#REF!</definedName>
    <definedName name="全额差额比例" localSheetId="7">'[2]C01-1'!#REF!</definedName>
    <definedName name="全额差额比例" localSheetId="8">'[2]C01-1'!#REF!</definedName>
    <definedName name="全额差额比例">'[2]C01-1'!#REF!</definedName>
    <definedName name="生产列1" localSheetId="12">#REF!</definedName>
    <definedName name="生产列1" localSheetId="7">#REF!</definedName>
    <definedName name="生产列1">#REF!</definedName>
    <definedName name="生产列11" localSheetId="12">#REF!</definedName>
    <definedName name="生产列11" localSheetId="7">#REF!</definedName>
    <definedName name="生产列11">#REF!</definedName>
    <definedName name="生产列15" localSheetId="12">#REF!</definedName>
    <definedName name="生产列15" localSheetId="7">#REF!</definedName>
    <definedName name="生产列15">#REF!</definedName>
    <definedName name="生产列16" localSheetId="12">#REF!</definedName>
    <definedName name="生产列16" localSheetId="7">#REF!</definedName>
    <definedName name="生产列16">#REF!</definedName>
    <definedName name="生产列17" localSheetId="12">#REF!</definedName>
    <definedName name="生产列17" localSheetId="7">#REF!</definedName>
    <definedName name="生产列17">#REF!</definedName>
    <definedName name="生产列19" localSheetId="12">#REF!</definedName>
    <definedName name="生产列19" localSheetId="7">#REF!</definedName>
    <definedName name="生产列19">#REF!</definedName>
    <definedName name="生产列2" localSheetId="12">#REF!</definedName>
    <definedName name="生产列2" localSheetId="7">#REF!</definedName>
    <definedName name="生产列2">#REF!</definedName>
    <definedName name="生产列20" localSheetId="12">#REF!</definedName>
    <definedName name="生产列20" localSheetId="7">#REF!</definedName>
    <definedName name="生产列20">#REF!</definedName>
    <definedName name="生产列3" localSheetId="12">#REF!</definedName>
    <definedName name="生产列3" localSheetId="7">#REF!</definedName>
    <definedName name="生产列3">#REF!</definedName>
    <definedName name="生产列4" localSheetId="12">#REF!</definedName>
    <definedName name="生产列4" localSheetId="7">#REF!</definedName>
    <definedName name="生产列4">#REF!</definedName>
    <definedName name="生产列5" localSheetId="12">#REF!</definedName>
    <definedName name="生产列5" localSheetId="7">#REF!</definedName>
    <definedName name="生产列5">#REF!</definedName>
    <definedName name="生产列6" localSheetId="12">#REF!</definedName>
    <definedName name="生产列6" localSheetId="7">#REF!</definedName>
    <definedName name="生产列6">#REF!</definedName>
    <definedName name="生产列7" localSheetId="12">#REF!</definedName>
    <definedName name="生产列7" localSheetId="7">#REF!</definedName>
    <definedName name="生产列7">#REF!</definedName>
    <definedName name="生产列8" localSheetId="12">#REF!</definedName>
    <definedName name="生产列8" localSheetId="7">#REF!</definedName>
    <definedName name="生产列8">#REF!</definedName>
    <definedName name="生产列9" localSheetId="12">#REF!</definedName>
    <definedName name="生产列9" localSheetId="7">#REF!</definedName>
    <definedName name="生产列9">#REF!</definedName>
    <definedName name="生产期" localSheetId="12">#REF!</definedName>
    <definedName name="生产期" localSheetId="7">#REF!</definedName>
    <definedName name="生产期">#REF!</definedName>
    <definedName name="生产期1" localSheetId="12">#REF!</definedName>
    <definedName name="生产期1" localSheetId="7">#REF!</definedName>
    <definedName name="生产期1">#REF!</definedName>
    <definedName name="生产期11" localSheetId="12">#REF!</definedName>
    <definedName name="生产期11" localSheetId="7">#REF!</definedName>
    <definedName name="生产期11">#REF!</definedName>
    <definedName name="生产期15" localSheetId="12">#REF!</definedName>
    <definedName name="生产期15" localSheetId="7">#REF!</definedName>
    <definedName name="生产期15">#REF!</definedName>
    <definedName name="生产期16" localSheetId="12">#REF!</definedName>
    <definedName name="生产期16" localSheetId="7">#REF!</definedName>
    <definedName name="生产期16">#REF!</definedName>
    <definedName name="生产期17" localSheetId="12">#REF!</definedName>
    <definedName name="生产期17" localSheetId="7">#REF!</definedName>
    <definedName name="生产期17">#REF!</definedName>
    <definedName name="生产期19" localSheetId="12">#REF!</definedName>
    <definedName name="生产期19" localSheetId="7">#REF!</definedName>
    <definedName name="生产期19">#REF!</definedName>
    <definedName name="生产期2" localSheetId="12">#REF!</definedName>
    <definedName name="生产期2" localSheetId="7">#REF!</definedName>
    <definedName name="生产期2">#REF!</definedName>
    <definedName name="生产期20" localSheetId="12">#REF!</definedName>
    <definedName name="生产期20" localSheetId="7">#REF!</definedName>
    <definedName name="生产期20">#REF!</definedName>
    <definedName name="生产期3" localSheetId="12">#REF!</definedName>
    <definedName name="生产期3" localSheetId="7">#REF!</definedName>
    <definedName name="生产期3">#REF!</definedName>
    <definedName name="生产期4" localSheetId="12">#REF!</definedName>
    <definedName name="生产期4" localSheetId="7">#REF!</definedName>
    <definedName name="生产期4">#REF!</definedName>
    <definedName name="生产期5" localSheetId="12">#REF!</definedName>
    <definedName name="生产期5" localSheetId="7">#REF!</definedName>
    <definedName name="生产期5">#REF!</definedName>
    <definedName name="生产期6" localSheetId="12">#REF!</definedName>
    <definedName name="生产期6" localSheetId="7">#REF!</definedName>
    <definedName name="生产期6">#REF!</definedName>
    <definedName name="生产期7" localSheetId="12">#REF!</definedName>
    <definedName name="生产期7" localSheetId="7">#REF!</definedName>
    <definedName name="生产期7">#REF!</definedName>
    <definedName name="生产期8" localSheetId="12">#REF!</definedName>
    <definedName name="生产期8" localSheetId="7">#REF!</definedName>
    <definedName name="生产期8">#REF!</definedName>
    <definedName name="生产期9" localSheetId="12">#REF!</definedName>
    <definedName name="生产期9" localSheetId="7">#REF!</definedName>
    <definedName name="生产期9">#REF!</definedName>
    <definedName name="体制上解" localSheetId="12">#REF!</definedName>
    <definedName name="体制上解" localSheetId="7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<sst xmlns="http://schemas.openxmlformats.org/spreadsheetml/2006/main" count="1867" uniqueCount="1156">
  <si>
    <t>附件1：</t>
  </si>
  <si>
    <t>2019年度闽清县政府预算公开模板</t>
  </si>
  <si>
    <t>一、政府预算公开模板</t>
  </si>
  <si>
    <t>归属级次</t>
  </si>
  <si>
    <t>1、</t>
  </si>
  <si>
    <t>附表1-1：2019年度一般公共预算收入预算表</t>
  </si>
  <si>
    <t>省、市、县</t>
  </si>
  <si>
    <t>2、</t>
  </si>
  <si>
    <t>附表1-2：××年度一般公共预算支出预算表</t>
  </si>
  <si>
    <t>3、</t>
  </si>
  <si>
    <t>附表1-3：××年度本级一般公共预算收入预算表</t>
  </si>
  <si>
    <t>省、市</t>
  </si>
  <si>
    <t>4、</t>
  </si>
  <si>
    <t>附表1-4：××年度本级一般公共预算支出预算表</t>
  </si>
  <si>
    <t>5、</t>
  </si>
  <si>
    <t>附表1-5：××年度本级一般公共预算支出经济分类情况表</t>
  </si>
  <si>
    <t>6、</t>
  </si>
  <si>
    <t>附表1-6：××年度本级一般公共预算基本支出经济分类情况表</t>
  </si>
  <si>
    <t>7、</t>
  </si>
  <si>
    <t>附表1-7：××年度一般公共预算对下税收返还和转移支付预算表（分项目）</t>
  </si>
  <si>
    <t>8、</t>
  </si>
  <si>
    <t>附表1-8：××年度一般公共预算对下税收返还和转移支付预算表（分地区）</t>
  </si>
  <si>
    <t>9、</t>
  </si>
  <si>
    <t>附表1-9：××年度本级一般公共预算“三公”经费支出预算表</t>
  </si>
  <si>
    <t>10、</t>
  </si>
  <si>
    <t>附表1-10：××年度政府性基金收入预算表</t>
  </si>
  <si>
    <t>11、</t>
  </si>
  <si>
    <t>附表1-11：××年度政府性基金支出预算表</t>
  </si>
  <si>
    <t>12、</t>
  </si>
  <si>
    <t>附表1-12：××年度本级政府性基金收入预算表</t>
  </si>
  <si>
    <t>13、</t>
  </si>
  <si>
    <t>附表1-13：××年度本级政府性基金支出预算表</t>
  </si>
  <si>
    <t>14、</t>
  </si>
  <si>
    <t>附表1-14：××年度政府性基金转移支付预算表</t>
  </si>
  <si>
    <t>15、</t>
  </si>
  <si>
    <t>附表1-15：××年度国有资本经营收入预算表</t>
  </si>
  <si>
    <t>16、</t>
  </si>
  <si>
    <t>附表1-16：××年度国有资本经营支出预算表</t>
  </si>
  <si>
    <t>17、</t>
  </si>
  <si>
    <t>附表1-17：××年度本级国有资本经营收入预算表</t>
  </si>
  <si>
    <t>18、</t>
  </si>
  <si>
    <t>附表1-18：××年度本级国有资本经营支出预算表</t>
  </si>
  <si>
    <t>19、</t>
  </si>
  <si>
    <t>附表1-19：××年度社会保险基金预算收入表</t>
  </si>
  <si>
    <t>20、</t>
  </si>
  <si>
    <t>附表1-20：××年度社会保险基金预算支出表</t>
  </si>
  <si>
    <t>21、</t>
  </si>
  <si>
    <t>附表1-21：××年度本级社会保险基金预算收入表</t>
  </si>
  <si>
    <t>22、</t>
  </si>
  <si>
    <t>附表1-22：××年度本级社会保险基金预算支出表</t>
  </si>
  <si>
    <t>23、</t>
  </si>
  <si>
    <t>附表1-23：××年度本级财政专项资金管理清单目录</t>
  </si>
  <si>
    <t>省</t>
  </si>
  <si>
    <t>备注：模板包含政府预算23张、政府决算22张、部门预算12张、部门决算10张、政府债务4张共71张以及部门预决算说明、政府预决算相关重要事项说明文字范本各1套，各市、县（区）结合实际情况公开本地区预决算信息。</t>
  </si>
  <si>
    <t>附表1-1</t>
  </si>
  <si>
    <t>2019年度闽清县一般公共预算收入预算表</t>
  </si>
  <si>
    <t>单位：万元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</si>
  <si>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</si>
  <si>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</si>
  <si>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</si>
  <si>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</si>
  <si>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</si>
  <si>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</si>
  <si>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</si>
  <si>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</si>
  <si>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</si>
  <si>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</si>
  <si>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</si>
  <si>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</si>
  <si>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</si>
  <si>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</si>
  <si>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</si>
  <si>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</si>
  <si>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</si>
  <si>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</si>
  <si>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</si>
  <si>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</si>
  <si>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</si>
  <si>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</si>
  <si>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</si>
  <si>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</si>
  <si>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</si>
  <si>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</si>
  <si>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</si>
  <si>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</si>
  <si>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</si>
  <si>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</si>
  <si>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</si>
  <si>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</si>
  <si>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</si>
  <si>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</si>
  <si>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</si>
  <si>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</si>
  <si>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</si>
  <si>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</si>
  <si>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</si>
  <si>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</si>
  <si>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</si>
  <si>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</si>
  <si>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</si>
  <si>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</si>
  <si>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备注：转移性收入待总决算报表填报完成后补充完整。</t>
  </si>
  <si>
    <t>附表1-2</t>
  </si>
  <si>
    <t>2019年度闽清县一般公共预算支出预算表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</si>
  <si>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</si>
  <si>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</si>
  <si>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</si>
  <si>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</si>
  <si>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</si>
  <si>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</si>
  <si>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</si>
  <si>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</si>
  <si>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</si>
  <si>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</si>
  <si>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</si>
  <si>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</si>
  <si>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</si>
  <si>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</si>
  <si>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</si>
  <si>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</si>
  <si>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</si>
  <si>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</si>
  <si>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</si>
  <si>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</si>
  <si>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</si>
  <si>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</si>
  <si>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</si>
  <si>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</si>
  <si>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</si>
  <si>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</si>
  <si>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</si>
  <si>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</si>
  <si>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</si>
  <si>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</si>
  <si>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</si>
  <si>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</si>
  <si>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</si>
  <si>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</si>
  <si>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</si>
  <si>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</si>
  <si>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</si>
  <si>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</si>
  <si>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</si>
  <si>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</si>
  <si>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</si>
  <si>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</si>
  <si>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</si>
  <si>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备注：转移性支出待总决算报表填报完成后补充完整。</t>
  </si>
  <si>
    <t>附表1-3</t>
  </si>
  <si>
    <r>
      <t>××年度本级一般公共预算收入预算表（</t>
    </r>
    <r>
      <rPr>
        <b/>
        <sz val="16"/>
        <rFont val="方正小标宋_GBK"/>
        <family val="0"/>
      </rPr>
      <t>本表省、市填报，县区空表</t>
    </r>
    <r>
      <rPr>
        <sz val="16"/>
        <rFont val="方正小标宋_GBK"/>
        <family val="0"/>
      </rPr>
      <t>）</t>
    </r>
  </si>
  <si>
    <t xml:space="preserve">   债务转贷收入</t>
  </si>
  <si>
    <t>附表1-4</t>
  </si>
  <si>
    <t>2019年度闽清县本级一般公共预算支出预算表</t>
  </si>
  <si>
    <t>科目编码</t>
  </si>
  <si>
    <t>合计</t>
  </si>
  <si>
    <t>201</t>
  </si>
  <si>
    <t>一般公共服务支出</t>
  </si>
  <si>
    <t xml:space="preserve">  20101</t>
  </si>
  <si>
    <t xml:space="preserve">  人大事务</t>
  </si>
  <si>
    <t xml:space="preserve">    01</t>
  </si>
  <si>
    <t xml:space="preserve">    行政运行（人大事务）</t>
  </si>
  <si>
    <t xml:space="preserve">    04</t>
  </si>
  <si>
    <t xml:space="preserve">    人大会议</t>
  </si>
  <si>
    <t xml:space="preserve">    05</t>
  </si>
  <si>
    <t xml:space="preserve">    人大立法</t>
  </si>
  <si>
    <t xml:space="preserve">    06</t>
  </si>
  <si>
    <t xml:space="preserve">    人大监督</t>
  </si>
  <si>
    <t xml:space="preserve">    07</t>
  </si>
  <si>
    <t xml:space="preserve">    人大代表履职能力提升</t>
  </si>
  <si>
    <t xml:space="preserve">    08</t>
  </si>
  <si>
    <t xml:space="preserve">    代表工作</t>
  </si>
  <si>
    <t xml:space="preserve">    09</t>
  </si>
  <si>
    <t xml:space="preserve">    人大信访工作</t>
  </si>
  <si>
    <t xml:space="preserve">    99</t>
  </si>
  <si>
    <t xml:space="preserve">    其他人大事务支出</t>
  </si>
  <si>
    <t xml:space="preserve">  20102</t>
  </si>
  <si>
    <t xml:space="preserve">  政协事务</t>
  </si>
  <si>
    <t xml:space="preserve">    行政运行（政协事务）</t>
  </si>
  <si>
    <t xml:space="preserve">    02</t>
  </si>
  <si>
    <t xml:space="preserve">    一般行政管理事务（政协事务）</t>
  </si>
  <si>
    <t xml:space="preserve">    03</t>
  </si>
  <si>
    <t xml:space="preserve">    机关服务（政协事务）</t>
  </si>
  <si>
    <t xml:space="preserve">    政协会议</t>
  </si>
  <si>
    <t xml:space="preserve">    委员视察</t>
  </si>
  <si>
    <t xml:space="preserve">    参政议政（政协事务）</t>
  </si>
  <si>
    <t xml:space="preserve">    其他政协事务支出</t>
  </si>
  <si>
    <t xml:space="preserve">  20103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</si>
  <si>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</si>
  <si>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</si>
  <si>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</si>
  <si>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法制建设</t>
  </si>
  <si>
    <t xml:space="preserve">    信访事务</t>
  </si>
  <si>
    <t xml:space="preserve">    参事事务</t>
  </si>
  <si>
    <t xml:space="preserve">    50</t>
  </si>
  <si>
    <t xml:space="preserve">    事业运行（政府办公厅（室）及相关机构事务）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</si>
  <si>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</si>
  <si>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</si>
  <si>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</si>
  <si>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行政运行（发展与改革事务）</t>
  </si>
  <si>
    <t xml:space="preserve">    日常经济运行调节</t>
  </si>
  <si>
    <t xml:space="preserve">    社会事业发展规划</t>
  </si>
  <si>
    <t xml:space="preserve">    物价管理</t>
  </si>
  <si>
    <t xml:space="preserve">    其他发展与改革事务支出</t>
  </si>
  <si>
    <t xml:space="preserve">  20105</t>
  </si>
  <si>
    <t xml:space="preserve">  统计信息事务</t>
  </si>
  <si>
    <t xml:space="preserve">    行政运行（统计信息事务）</t>
  </si>
  <si>
    <t xml:space="preserve">    信息事务</t>
  </si>
  <si>
    <t xml:space="preserve">    专项统计业务</t>
  </si>
  <si>
    <t xml:space="preserve">    专项普查活动</t>
  </si>
  <si>
    <t xml:space="preserve">    统计抽样调查</t>
  </si>
  <si>
    <t xml:space="preserve">    事业运行（统计信息事务）</t>
  </si>
  <si>
    <t xml:space="preserve">  20106</t>
  </si>
  <si>
    <t xml:space="preserve">  财政事务</t>
  </si>
  <si>
    <t xml:space="preserve">    行政运行（财政事务）</t>
  </si>
  <si>
    <t xml:space="preserve">    事业运行（财政事务）</t>
  </si>
  <si>
    <t xml:space="preserve">    其他财政事务支出</t>
  </si>
  <si>
    <t xml:space="preserve">  20107</t>
  </si>
  <si>
    <t xml:space="preserve">  税收事务</t>
  </si>
  <si>
    <t xml:space="preserve">    代扣代收代征税款手续费</t>
  </si>
  <si>
    <t xml:space="preserve">    其他税收事务支出</t>
  </si>
  <si>
    <t xml:space="preserve">  20108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</si>
  <si>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</si>
  <si>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</si>
  <si>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</si>
  <si>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审计业务</t>
  </si>
  <si>
    <t xml:space="preserve">    其他审计事务支出</t>
  </si>
  <si>
    <t xml:space="preserve">  20110</t>
  </si>
  <si>
    <t xml:space="preserve">  人力资源事务</t>
  </si>
  <si>
    <t xml:space="preserve">    行政运行（人力资源事务）</t>
  </si>
  <si>
    <t xml:space="preserve">    其他人力资源事务支出</t>
  </si>
  <si>
    <t xml:space="preserve">  20111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</si>
  <si>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</si>
  <si>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</si>
  <si>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</si>
  <si>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事业运行（纪检监察事务）</t>
  </si>
  <si>
    <t xml:space="preserve">    其他纪检监察事务支出</t>
  </si>
  <si>
    <t xml:space="preserve">  20113</t>
  </si>
  <si>
    <t xml:space="preserve">  商贸事务</t>
  </si>
  <si>
    <t xml:space="preserve">    行政运行（商贸事务）</t>
  </si>
  <si>
    <t xml:space="preserve">    国内贸易管理</t>
  </si>
  <si>
    <t xml:space="preserve">    招商引资</t>
  </si>
  <si>
    <t xml:space="preserve">    事业运行（商贸事务）</t>
  </si>
  <si>
    <t xml:space="preserve">  20114</t>
  </si>
  <si>
    <t xml:space="preserve">  知识产权事务</t>
  </si>
  <si>
    <t xml:space="preserve">    其他知识产权事务支出</t>
  </si>
  <si>
    <t xml:space="preserve">  20125</t>
  </si>
  <si>
    <t xml:space="preserve">  港澳台事务</t>
  </si>
  <si>
    <t xml:space="preserve">    行政运行</t>
  </si>
  <si>
    <t xml:space="preserve">    港澳事务</t>
  </si>
  <si>
    <t xml:space="preserve">    台湾事务</t>
  </si>
  <si>
    <t xml:space="preserve">    其他港澳台事务支出</t>
  </si>
  <si>
    <t xml:space="preserve">  20126</t>
  </si>
  <si>
    <t xml:space="preserve">  档案事务</t>
  </si>
  <si>
    <t xml:space="preserve">    行政运行（档案事务）</t>
  </si>
  <si>
    <t xml:space="preserve">    档案馆</t>
  </si>
  <si>
    <t xml:space="preserve">  20128</t>
  </si>
  <si>
    <t xml:space="preserve">  民主党派及工商联事务</t>
  </si>
  <si>
    <t xml:space="preserve">    行政运行（民主党派及工商联事务）</t>
  </si>
  <si>
    <t xml:space="preserve">  20129</t>
  </si>
  <si>
    <t xml:space="preserve">  群众团体事务</t>
  </si>
  <si>
    <t xml:space="preserve">    行政运行（群众团体事务）</t>
  </si>
  <si>
    <t xml:space="preserve">    事业运行（群众团体事务）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</si>
  <si>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</si>
  <si>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</si>
  <si>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</si>
  <si>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行政运行（党委办公厅（室）及相关机构事务）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</si>
  <si>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</si>
  <si>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</si>
  <si>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其他党委办公厅（室）及相关机构事务支出</t>
  </si>
  <si>
    <t xml:space="preserve">  20132</t>
  </si>
  <si>
    <t xml:space="preserve">  组织事务</t>
  </si>
  <si>
    <t xml:space="preserve">    行政运行（组织事务）</t>
  </si>
  <si>
    <t xml:space="preserve">    其他组织事务支出</t>
  </si>
  <si>
    <t xml:space="preserve">  20133</t>
  </si>
  <si>
    <t xml:space="preserve">  宣传事务</t>
  </si>
  <si>
    <t xml:space="preserve">    行政运行（宣传事务）</t>
  </si>
  <si>
    <t xml:space="preserve">    机关服务（宣传事务）</t>
  </si>
  <si>
    <t xml:space="preserve">    其他宣传事务支出</t>
  </si>
  <si>
    <t xml:space="preserve">  20134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</si>
  <si>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</si>
  <si>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</si>
  <si>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</si>
  <si>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</si>
  <si>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  事业运行（统战事务）</t>
  </si>
  <si>
    <t xml:space="preserve">    其他统战事务支出</t>
  </si>
  <si>
    <t xml:space="preserve">  20136</t>
  </si>
  <si>
    <t xml:space="preserve">  其他共产党事务支出</t>
  </si>
  <si>
    <t xml:space="preserve">    行政运行（其他共产党事务支出）</t>
  </si>
  <si>
    <t xml:space="preserve">    其他共产党事务支出（其他共产党事务支出）</t>
  </si>
  <si>
    <t xml:space="preserve">  20138</t>
  </si>
  <si>
    <t xml:space="preserve">  市场监督管理事务</t>
  </si>
  <si>
    <t xml:space="preserve">    一般行政管理事务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</si>
  <si>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</si>
  <si>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</si>
  <si>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</si>
  <si>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信息化建设</t>
  </si>
  <si>
    <t xml:space="preserve">    市场监督管理技术支持</t>
  </si>
  <si>
    <t xml:space="preserve">    12</t>
  </si>
  <si>
    <t xml:space="preserve">    药品事务</t>
  </si>
  <si>
    <t xml:space="preserve">    其他市场监督管理事务</t>
  </si>
  <si>
    <t xml:space="preserve">  20199</t>
  </si>
  <si>
    <t xml:space="preserve">    其他支出</t>
  </si>
  <si>
    <t xml:space="preserve">    其他一般公共服务支出</t>
  </si>
  <si>
    <t>203</t>
  </si>
  <si>
    <t>国防支出</t>
  </si>
  <si>
    <t xml:space="preserve">  20306</t>
  </si>
  <si>
    <t xml:space="preserve">  国防动员</t>
  </si>
  <si>
    <t xml:space="preserve">    兵役征集</t>
  </si>
  <si>
    <t xml:space="preserve">    人民防空</t>
  </si>
  <si>
    <t xml:space="preserve">    国防教育</t>
  </si>
  <si>
    <t xml:space="preserve">    民兵</t>
  </si>
  <si>
    <t xml:space="preserve">  20399</t>
  </si>
  <si>
    <t xml:space="preserve">  其他国防支出</t>
  </si>
  <si>
    <t xml:space="preserve">    其他国防支出</t>
  </si>
  <si>
    <t>204</t>
  </si>
  <si>
    <t>公共安全支出</t>
  </si>
  <si>
    <t xml:space="preserve">  20401</t>
  </si>
  <si>
    <t xml:space="preserve">  武装警察部队</t>
  </si>
  <si>
    <t xml:space="preserve">    武装警察部队</t>
  </si>
  <si>
    <t xml:space="preserve">  20402</t>
  </si>
  <si>
    <t xml:space="preserve">  公安</t>
  </si>
  <si>
    <t xml:space="preserve">    行政运行（公安）</t>
  </si>
  <si>
    <t xml:space="preserve">    一般行政管理事务（公安）</t>
  </si>
  <si>
    <t xml:space="preserve">    19</t>
  </si>
  <si>
    <t xml:space="preserve">    信息化建设（公安）</t>
  </si>
  <si>
    <t xml:space="preserve">    20</t>
  </si>
  <si>
    <t xml:space="preserve">    执法办案</t>
  </si>
  <si>
    <t xml:space="preserve">    其他公安支出</t>
  </si>
  <si>
    <t xml:space="preserve">  20406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</si>
  <si>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</si>
  <si>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</si>
  <si>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</si>
  <si>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</si>
  <si>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</si>
  <si>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</si>
  <si>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10</t>
  </si>
  <si>
    <t xml:space="preserve">    社区矫正</t>
  </si>
  <si>
    <t xml:space="preserve">    事业运行（司法）</t>
  </si>
  <si>
    <t xml:space="preserve">    其他司法支出</t>
  </si>
  <si>
    <t xml:space="preserve">  20499</t>
  </si>
  <si>
    <t xml:space="preserve">  其他公共安全支出</t>
  </si>
  <si>
    <t xml:space="preserve">    其他公共安全支出</t>
  </si>
  <si>
    <t>205</t>
  </si>
  <si>
    <t>教育支出</t>
  </si>
  <si>
    <t xml:space="preserve">  20501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</si>
  <si>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</si>
  <si>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</si>
  <si>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</si>
  <si>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20502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</si>
  <si>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</si>
  <si>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</si>
  <si>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</si>
  <si>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</si>
  <si>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</si>
  <si>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</si>
  <si>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20503</t>
  </si>
  <si>
    <t xml:space="preserve">  职业教育</t>
  </si>
  <si>
    <t xml:space="preserve">    中专教育</t>
  </si>
  <si>
    <t xml:space="preserve">  20504</t>
  </si>
  <si>
    <t xml:space="preserve">  成人教育</t>
  </si>
  <si>
    <t xml:space="preserve">    成人广播电视教育</t>
  </si>
  <si>
    <t xml:space="preserve">  20507</t>
  </si>
  <si>
    <t xml:space="preserve">  特殊教育</t>
  </si>
  <si>
    <t xml:space="preserve">    特殊学校教育</t>
  </si>
  <si>
    <t xml:space="preserve">    其他特殊教育支出</t>
  </si>
  <si>
    <t xml:space="preserve">  20508</t>
  </si>
  <si>
    <t xml:space="preserve">  进修及培训</t>
  </si>
  <si>
    <t xml:space="preserve">    教师进修</t>
  </si>
  <si>
    <t xml:space="preserve">    干部教育</t>
  </si>
  <si>
    <t xml:space="preserve">  20509</t>
  </si>
  <si>
    <t xml:space="preserve">  教育费附加安排的支出</t>
  </si>
  <si>
    <t xml:space="preserve">    农村中小学校舍建设（教育费附加安排的支出）</t>
  </si>
  <si>
    <t xml:space="preserve">    其他教育费附加安排的支出</t>
  </si>
  <si>
    <t xml:space="preserve">  20599</t>
  </si>
  <si>
    <t xml:space="preserve">  其他教育支出</t>
  </si>
  <si>
    <t xml:space="preserve">    其他教育支出</t>
  </si>
  <si>
    <t>206</t>
  </si>
  <si>
    <t>科学技术支出</t>
  </si>
  <si>
    <t xml:space="preserve">  20601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</si>
  <si>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</si>
  <si>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</si>
  <si>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</si>
  <si>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20604</t>
  </si>
  <si>
    <t xml:space="preserve">  技术研究与开发</t>
  </si>
  <si>
    <t xml:space="preserve">    机构运行（技术研究与开发）</t>
  </si>
  <si>
    <t xml:space="preserve">    科技成果转化与扩散</t>
  </si>
  <si>
    <t xml:space="preserve">  20607</t>
  </si>
  <si>
    <t xml:space="preserve">  科学技术普及</t>
  </si>
  <si>
    <t xml:space="preserve">    机构运行（科学技术普及）</t>
  </si>
  <si>
    <t xml:space="preserve">    科普活动</t>
  </si>
  <si>
    <t xml:space="preserve">    其他科学技术普及支出</t>
  </si>
  <si>
    <t xml:space="preserve">  20699</t>
  </si>
  <si>
    <t xml:space="preserve">  其他科学技术支出</t>
  </si>
  <si>
    <t xml:space="preserve">    其他科学技术支出</t>
  </si>
  <si>
    <t>207</t>
  </si>
  <si>
    <t>文化旅游体育与传媒支出</t>
  </si>
  <si>
    <t xml:space="preserve">  20701</t>
  </si>
  <si>
    <t xml:space="preserve">  文化和旅游</t>
  </si>
  <si>
    <t xml:space="preserve">    行政运行（文化）</t>
  </si>
  <si>
    <t xml:space="preserve">    图书馆</t>
  </si>
  <si>
    <t xml:space="preserve">    艺术表演场所</t>
  </si>
  <si>
    <t xml:space="preserve">    艺术表演团体</t>
  </si>
  <si>
    <t xml:space="preserve">    群众文化</t>
  </si>
  <si>
    <t xml:space="preserve">    文化和旅游市场管理</t>
  </si>
  <si>
    <t xml:space="preserve">    其他文化和旅游支出</t>
  </si>
  <si>
    <t xml:space="preserve">  20702</t>
  </si>
  <si>
    <t xml:space="preserve">  文物</t>
  </si>
  <si>
    <t xml:space="preserve">    文物保护</t>
  </si>
  <si>
    <t xml:space="preserve">    博物馆</t>
  </si>
  <si>
    <t xml:space="preserve">  20703</t>
  </si>
  <si>
    <t xml:space="preserve">  体育</t>
  </si>
  <si>
    <t xml:space="preserve">    运动项目管理</t>
  </si>
  <si>
    <t xml:space="preserve">  20706</t>
  </si>
  <si>
    <t xml:space="preserve">  新闻出版电影</t>
  </si>
  <si>
    <t xml:space="preserve">    出版发行</t>
  </si>
  <si>
    <t xml:space="preserve">    版权管理</t>
  </si>
  <si>
    <t xml:space="preserve">    电影</t>
  </si>
  <si>
    <t xml:space="preserve">  20708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</si>
  <si>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</si>
  <si>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</si>
  <si>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</si>
  <si>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</si>
  <si>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20799</t>
  </si>
  <si>
    <t xml:space="preserve">  其他文化体育与传媒支出</t>
  </si>
  <si>
    <t xml:space="preserve">    宣传文化发展专项支出</t>
  </si>
  <si>
    <t xml:space="preserve">    其他文化体育与传媒支出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</si>
  <si>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</si>
  <si>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</si>
  <si>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</si>
  <si>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</si>
  <si>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</si>
  <si>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</si>
  <si>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机关服务（人力资源和社会保障管理事务）</t>
  </si>
  <si>
    <t xml:space="preserve">    社会保险业务管理事务</t>
  </si>
  <si>
    <t xml:space="preserve">    社会保险经办机构</t>
  </si>
  <si>
    <t xml:space="preserve">  20802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</si>
  <si>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</si>
  <si>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</si>
  <si>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</si>
  <si>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机关服务（民政管理事务）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</si>
  <si>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</si>
  <si>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</si>
  <si>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</si>
  <si>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</si>
  <si>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20805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</si>
  <si>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</si>
  <si>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</si>
  <si>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</si>
  <si>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</si>
  <si>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 xml:space="preserve">  20807</t>
  </si>
  <si>
    <t xml:space="preserve">  就业补助</t>
  </si>
  <si>
    <t xml:space="preserve">    其他就业补助支出</t>
  </si>
  <si>
    <t xml:space="preserve">  20808</t>
  </si>
  <si>
    <t xml:space="preserve">  抚恤</t>
  </si>
  <si>
    <t xml:space="preserve">    优抚事业单位支出</t>
  </si>
  <si>
    <t xml:space="preserve">    义务兵优待</t>
  </si>
  <si>
    <t xml:space="preserve">    其他优抚支出</t>
  </si>
  <si>
    <t xml:space="preserve">  20809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</si>
  <si>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</si>
  <si>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</si>
  <si>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</si>
  <si>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</si>
  <si>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</si>
  <si>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</si>
  <si>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</si>
  <si>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20810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</si>
  <si>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</si>
  <si>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</si>
  <si>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</si>
  <si>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</si>
  <si>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</si>
  <si>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20811</t>
  </si>
  <si>
    <t xml:space="preserve">  残疾人事业</t>
  </si>
  <si>
    <t xml:space="preserve">    行政运行（残疾人事业）</t>
  </si>
  <si>
    <t xml:space="preserve">    机关服务（残疾人事业）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</si>
  <si>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</si>
  <si>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</si>
  <si>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</si>
  <si>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</si>
  <si>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</si>
  <si>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20816</t>
  </si>
  <si>
    <t xml:space="preserve">  红十字事业</t>
  </si>
  <si>
    <t xml:space="preserve">    一般行政管理事务（红十字事业）</t>
  </si>
  <si>
    <t xml:space="preserve">  20819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</si>
  <si>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</si>
  <si>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</si>
  <si>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</si>
  <si>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20820</t>
  </si>
  <si>
    <t xml:space="preserve">  临时救助</t>
  </si>
  <si>
    <t xml:space="preserve">    临时救助支出</t>
  </si>
  <si>
    <t xml:space="preserve">  20821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</si>
  <si>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</si>
  <si>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</si>
  <si>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</si>
  <si>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20822</t>
  </si>
  <si>
    <t xml:space="preserve">  大中型水库移民后期扶持基金支出</t>
  </si>
  <si>
    <t xml:space="preserve">    移民补助</t>
  </si>
  <si>
    <t xml:space="preserve">  20825</t>
  </si>
  <si>
    <t xml:space="preserve">  其他生活救助</t>
  </si>
  <si>
    <t xml:space="preserve">    其他农村生活救助</t>
  </si>
  <si>
    <t xml:space="preserve">  20826</t>
  </si>
  <si>
    <t xml:space="preserve">  财政对基本养老保险基金的补助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</si>
  <si>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</si>
  <si>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</si>
  <si>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20827</t>
  </si>
  <si>
    <t xml:space="preserve">  财政对其他社会保险基金的补助</t>
  </si>
  <si>
    <t xml:space="preserve">    其他财政对社会保险基金的补助</t>
  </si>
  <si>
    <t xml:space="preserve">  20899</t>
  </si>
  <si>
    <t xml:space="preserve">  其他社会保障和就业支出</t>
  </si>
  <si>
    <t xml:space="preserve">    其他社会保障和就业支出</t>
  </si>
  <si>
    <t>210</t>
  </si>
  <si>
    <t>医疗卫生与计划生育支出</t>
  </si>
  <si>
    <t xml:space="preserve">  21001</t>
  </si>
  <si>
    <t xml:space="preserve">  医疗卫生与计划生育管理事务</t>
  </si>
  <si>
    <t xml:space="preserve">    行政运行（医疗卫生管理事务）</t>
  </si>
  <si>
    <t xml:space="preserve">    一般行政管理事务（医疗卫生管理事务）</t>
  </si>
  <si>
    <t xml:space="preserve">    机关服务（医疗卫生管理事务）</t>
  </si>
  <si>
    <t xml:space="preserve">    其他医疗卫生与计划生育管理事务支出</t>
  </si>
  <si>
    <t xml:space="preserve">  21002</t>
  </si>
  <si>
    <t xml:space="preserve">  公立医院</t>
  </si>
  <si>
    <t xml:space="preserve">    综合医院</t>
  </si>
  <si>
    <t xml:space="preserve">    中医（民族）医院</t>
  </si>
  <si>
    <t xml:space="preserve">    其他专科医院</t>
  </si>
  <si>
    <t xml:space="preserve">    其他公立医院支出</t>
  </si>
  <si>
    <t xml:space="preserve">  21003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</si>
  <si>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</si>
  <si>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</si>
  <si>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</si>
  <si>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</si>
  <si>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21004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</si>
  <si>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</si>
  <si>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</si>
  <si>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</si>
  <si>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</si>
  <si>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</si>
  <si>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</si>
  <si>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</si>
  <si>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21006</t>
  </si>
  <si>
    <t xml:space="preserve">  中医药</t>
  </si>
  <si>
    <t xml:space="preserve">    中医（民族医）药专项</t>
  </si>
  <si>
    <t xml:space="preserve">    其他中医药支出</t>
  </si>
  <si>
    <t xml:space="preserve">  21007</t>
  </si>
  <si>
    <t xml:space="preserve">  计划生育事务</t>
  </si>
  <si>
    <t xml:space="preserve">    16</t>
  </si>
  <si>
    <t xml:space="preserve">    计划生育机构</t>
  </si>
  <si>
    <t xml:space="preserve">    17</t>
  </si>
  <si>
    <t xml:space="preserve">    计划生育服务</t>
  </si>
  <si>
    <t xml:space="preserve">    其他计划生育事务支出</t>
  </si>
  <si>
    <t xml:space="preserve">  21011</t>
  </si>
  <si>
    <t xml:space="preserve">  行政事业单位医疗</t>
  </si>
  <si>
    <t xml:space="preserve">    行政单位医疗</t>
  </si>
  <si>
    <t xml:space="preserve">    事业单位医疗</t>
  </si>
  <si>
    <t xml:space="preserve">  21012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</si>
  <si>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</si>
  <si>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</si>
  <si>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</si>
  <si>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</si>
  <si>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21013</t>
  </si>
  <si>
    <t xml:space="preserve">  医疗救助</t>
  </si>
  <si>
    <t xml:space="preserve">    城乡医疗救助</t>
  </si>
  <si>
    <t xml:space="preserve">  21014</t>
  </si>
  <si>
    <t xml:space="preserve">  优抚对象医疗</t>
  </si>
  <si>
    <t xml:space="preserve">    优抚对象医疗补助</t>
  </si>
  <si>
    <t xml:space="preserve">    其他优抚对象医疗支出</t>
  </si>
  <si>
    <t xml:space="preserve">  21015</t>
  </si>
  <si>
    <t xml:space="preserve">  医疗保障管理事务</t>
  </si>
  <si>
    <t xml:space="preserve">    其他医疗保障管理事务支出</t>
  </si>
  <si>
    <t xml:space="preserve">  21016</t>
  </si>
  <si>
    <t xml:space="preserve">  老龄卫生健康事务</t>
  </si>
  <si>
    <t xml:space="preserve">    老龄卫生健康事务</t>
  </si>
  <si>
    <t xml:space="preserve">  21099</t>
  </si>
  <si>
    <t xml:space="preserve">  其他卫生健康支出</t>
  </si>
  <si>
    <t xml:space="preserve">    其他卫生健康支出</t>
  </si>
  <si>
    <t>211</t>
  </si>
  <si>
    <t>节能环保支出</t>
  </si>
  <si>
    <t xml:space="preserve">  21101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</si>
  <si>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</si>
  <si>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</si>
  <si>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</si>
  <si>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21102</t>
  </si>
  <si>
    <t xml:space="preserve">  环境监测与监察</t>
  </si>
  <si>
    <t xml:space="preserve">    建设项目环评审查与监督</t>
  </si>
  <si>
    <t xml:space="preserve">    其他环境监测与监察支出</t>
  </si>
  <si>
    <t xml:space="preserve">  21103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</si>
  <si>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</si>
  <si>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</si>
  <si>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</si>
  <si>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</si>
  <si>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其他污染防治支出</t>
  </si>
  <si>
    <t xml:space="preserve">  21104</t>
  </si>
  <si>
    <t xml:space="preserve">  自然生态保护</t>
  </si>
  <si>
    <t xml:space="preserve">    农村环境保护</t>
  </si>
  <si>
    <t xml:space="preserve">  21111</t>
  </si>
  <si>
    <t xml:space="preserve">  污染减排</t>
  </si>
  <si>
    <t xml:space="preserve">    减排专项支出</t>
  </si>
  <si>
    <t xml:space="preserve">    清洁生产专项支出</t>
  </si>
  <si>
    <t>212</t>
  </si>
  <si>
    <t>城乡社区支出</t>
  </si>
  <si>
    <t xml:space="preserve">  21201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</si>
  <si>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</si>
  <si>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</si>
  <si>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</si>
  <si>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</si>
  <si>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21202</t>
  </si>
  <si>
    <t xml:space="preserve">  城乡社区规划与管理</t>
  </si>
  <si>
    <t xml:space="preserve">    城乡社区规划与管理</t>
  </si>
  <si>
    <t xml:space="preserve">  21203</t>
  </si>
  <si>
    <t xml:space="preserve">  城乡社区公共设施</t>
  </si>
  <si>
    <t xml:space="preserve">    其他城乡社区公共设施支出</t>
  </si>
  <si>
    <t xml:space="preserve">  21205</t>
  </si>
  <si>
    <t xml:space="preserve">  城乡社区环境卫生</t>
  </si>
  <si>
    <t xml:space="preserve">    城乡社区环境卫生</t>
  </si>
  <si>
    <t xml:space="preserve">  21206</t>
  </si>
  <si>
    <t xml:space="preserve">  建设市场管理与监督</t>
  </si>
  <si>
    <t xml:space="preserve">    建设市场管理与监督</t>
  </si>
  <si>
    <t>213</t>
  </si>
  <si>
    <t>农林水支出</t>
  </si>
  <si>
    <t xml:space="preserve">  21301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</si>
  <si>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</si>
  <si>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</si>
  <si>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</si>
  <si>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</si>
  <si>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</si>
  <si>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</si>
  <si>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</si>
  <si>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农业行业业务管理</t>
  </si>
  <si>
    <t xml:space="preserve">    35</t>
  </si>
  <si>
    <t xml:space="preserve">    农业资源保护修复与利用</t>
  </si>
  <si>
    <t xml:space="preserve">    48</t>
  </si>
  <si>
    <t xml:space="preserve">    成品油价格改革对渔业的补贴</t>
  </si>
  <si>
    <t xml:space="preserve">    其他农业支出</t>
  </si>
  <si>
    <t xml:space="preserve">  21302</t>
  </si>
  <si>
    <t xml:space="preserve">  林业和草原</t>
  </si>
  <si>
    <t xml:space="preserve">    行政运行（林业）</t>
  </si>
  <si>
    <t xml:space="preserve">    事业机构</t>
  </si>
  <si>
    <t xml:space="preserve">    森林培育（林业）</t>
  </si>
  <si>
    <t xml:space="preserve">    森林资源管理</t>
  </si>
  <si>
    <t xml:space="preserve">    森林生态效益补偿</t>
  </si>
  <si>
    <t xml:space="preserve">    自然保护区等管理</t>
  </si>
  <si>
    <t xml:space="preserve">    13</t>
  </si>
  <si>
    <t xml:space="preserve">    执法与监督</t>
  </si>
  <si>
    <t xml:space="preserve">    林业工程与项目管理</t>
  </si>
  <si>
    <t xml:space="preserve">    21</t>
  </si>
  <si>
    <t xml:space="preserve">    林业产业化</t>
  </si>
  <si>
    <t xml:space="preserve">    34</t>
  </si>
  <si>
    <t xml:space="preserve">    防灾减灾</t>
  </si>
  <si>
    <t xml:space="preserve">    其他林业和草原支出</t>
  </si>
  <si>
    <t xml:space="preserve">  21303</t>
  </si>
  <si>
    <t xml:space="preserve">  水利</t>
  </si>
  <si>
    <t xml:space="preserve">    行政运行（水利）</t>
  </si>
  <si>
    <t xml:space="preserve">    水利工程建设（水利）</t>
  </si>
  <si>
    <t xml:space="preserve">    水利工程运行与维护</t>
  </si>
  <si>
    <t xml:space="preserve">    水土保持（水利）</t>
  </si>
  <si>
    <t xml:space="preserve">    水质监测</t>
  </si>
  <si>
    <t xml:space="preserve">    14</t>
  </si>
  <si>
    <t xml:space="preserve">    防汛</t>
  </si>
  <si>
    <t xml:space="preserve">    其他水利支出</t>
  </si>
  <si>
    <t xml:space="preserve">  21305</t>
  </si>
  <si>
    <t xml:space="preserve">  扶贫</t>
  </si>
  <si>
    <t xml:space="preserve">    生产发展</t>
  </si>
  <si>
    <t xml:space="preserve">    其他扶贫支出</t>
  </si>
  <si>
    <t xml:space="preserve">  21306</t>
  </si>
  <si>
    <t xml:space="preserve">  农业综合开发</t>
  </si>
  <si>
    <t xml:space="preserve">    其他农业综合开发支出</t>
  </si>
  <si>
    <t xml:space="preserve">  21307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</si>
  <si>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</si>
  <si>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</si>
  <si>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</si>
  <si>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</si>
  <si>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21308</t>
  </si>
  <si>
    <t xml:space="preserve">  普惠金融发展支出</t>
  </si>
  <si>
    <t xml:space="preserve">    其他普惠金融发展支出</t>
  </si>
  <si>
    <t xml:space="preserve">  21399</t>
  </si>
  <si>
    <t xml:space="preserve">  其他农林水支出</t>
  </si>
  <si>
    <t xml:space="preserve">    其他农林水支出</t>
  </si>
  <si>
    <t>214</t>
  </si>
  <si>
    <t>交通运输支出</t>
  </si>
  <si>
    <t xml:space="preserve">  21401</t>
  </si>
  <si>
    <t xml:space="preserve">  公路水路运输</t>
  </si>
  <si>
    <t xml:space="preserve">    行政运行（公路水路运输）</t>
  </si>
  <si>
    <t xml:space="preserve">    公路建设</t>
  </si>
  <si>
    <t xml:space="preserve">    公路养护（公路水路运输）</t>
  </si>
  <si>
    <t xml:space="preserve">    公路和运输技术标准化建设</t>
  </si>
  <si>
    <t xml:space="preserve">    其他公路水路运输支出</t>
  </si>
  <si>
    <t xml:space="preserve">  21406</t>
  </si>
  <si>
    <t xml:space="preserve">  车辆购置税支出</t>
  </si>
  <si>
    <t xml:space="preserve">    车辆购置税用于公路等基础设施建设支出</t>
  </si>
  <si>
    <t>215</t>
  </si>
  <si>
    <t>资源勘探信息等支出</t>
  </si>
  <si>
    <t xml:space="preserve">  21508</t>
  </si>
  <si>
    <t xml:space="preserve">  支持中小企业发展和管理支出</t>
  </si>
  <si>
    <t xml:space="preserve">    其他支持中小企业发展和管理支出</t>
  </si>
  <si>
    <t>216</t>
  </si>
  <si>
    <t>商业服务业等支出</t>
  </si>
  <si>
    <t xml:space="preserve">  21602</t>
  </si>
  <si>
    <t xml:space="preserve">  商业流通事务</t>
  </si>
  <si>
    <t xml:space="preserve">    行政运行（商业流通事务）</t>
  </si>
  <si>
    <t xml:space="preserve">    其他商业流通事务支出</t>
  </si>
  <si>
    <t>220</t>
  </si>
  <si>
    <t>自然资源海洋气象等支出</t>
  </si>
  <si>
    <t xml:space="preserve">  22001</t>
  </si>
  <si>
    <t xml:space="preserve">  自然资源事务</t>
  </si>
  <si>
    <t xml:space="preserve">    行政运行（国土资源事务）</t>
  </si>
  <si>
    <t xml:space="preserve">    机关服务（国土资源事务）</t>
  </si>
  <si>
    <t xml:space="preserve">    事业运行（国土资源事务）</t>
  </si>
  <si>
    <t xml:space="preserve">  22005</t>
  </si>
  <si>
    <t xml:space="preserve">  气象事务</t>
  </si>
  <si>
    <t xml:space="preserve">    气象事业机构</t>
  </si>
  <si>
    <t xml:space="preserve">    气象信息传输及管理</t>
  </si>
  <si>
    <t xml:space="preserve">    气象服务</t>
  </si>
  <si>
    <t xml:space="preserve">    11</t>
  </si>
  <si>
    <t xml:space="preserve">    气象基础设施建设与维修</t>
  </si>
  <si>
    <t xml:space="preserve">    其他气象事务支出</t>
  </si>
  <si>
    <t>221</t>
  </si>
  <si>
    <t>住房保障支出</t>
  </si>
  <si>
    <t xml:space="preserve">  22101</t>
  </si>
  <si>
    <t xml:space="preserve">  保障性安居工程支出</t>
  </si>
  <si>
    <t xml:space="preserve">    棚户区改造</t>
  </si>
  <si>
    <t xml:space="preserve">    其他保障性安居工程支出</t>
  </si>
  <si>
    <t xml:space="preserve">  22103</t>
  </si>
  <si>
    <t xml:space="preserve">  城乡社区住宅</t>
  </si>
  <si>
    <t xml:space="preserve">    公有住房建设和维修改造支出</t>
  </si>
  <si>
    <t xml:space="preserve">    其他城乡社区住宅支出</t>
  </si>
  <si>
    <t>222</t>
  </si>
  <si>
    <t>粮油物资储备支出</t>
  </si>
  <si>
    <t xml:space="preserve">  22201</t>
  </si>
  <si>
    <t xml:space="preserve">  粮油事务</t>
  </si>
  <si>
    <t xml:space="preserve">    一般行政管理事务（粮油事务）</t>
  </si>
  <si>
    <t xml:space="preserve">    15</t>
  </si>
  <si>
    <t xml:space="preserve">    粮食风险基金</t>
  </si>
  <si>
    <t xml:space="preserve">    事业运行（粮油事务）</t>
  </si>
  <si>
    <t xml:space="preserve">  22202</t>
  </si>
  <si>
    <t xml:space="preserve">  物资事务</t>
  </si>
  <si>
    <t xml:space="preserve">    一般行政管理事务（物资事务）</t>
  </si>
  <si>
    <t>224</t>
  </si>
  <si>
    <t>灾害防治及应急管理支出</t>
  </si>
  <si>
    <t xml:space="preserve">  22401</t>
  </si>
  <si>
    <t xml:space="preserve">  应急管理事务</t>
  </si>
  <si>
    <t xml:space="preserve">    安全监管</t>
  </si>
  <si>
    <t xml:space="preserve">    应急救援</t>
  </si>
  <si>
    <t xml:space="preserve">    事业运行</t>
  </si>
  <si>
    <t xml:space="preserve">    其他应急管理支出</t>
  </si>
  <si>
    <t xml:space="preserve">  22402</t>
  </si>
  <si>
    <t xml:space="preserve">  消防事务</t>
  </si>
  <si>
    <t xml:space="preserve">    其他消防事务支出</t>
  </si>
  <si>
    <t xml:space="preserve">  22405</t>
  </si>
  <si>
    <t xml:space="preserve">  地震事务</t>
  </si>
  <si>
    <t xml:space="preserve">    地震应急救援</t>
  </si>
  <si>
    <t xml:space="preserve">    其他地震事务支出</t>
  </si>
  <si>
    <t xml:space="preserve">  22407</t>
  </si>
  <si>
    <t xml:space="preserve">  自然灾害救灾及恢复重建支出</t>
  </si>
  <si>
    <t xml:space="preserve">    其他自然灾害生活救助支出</t>
  </si>
  <si>
    <t>227</t>
  </si>
  <si>
    <t>预备费</t>
  </si>
  <si>
    <t>229</t>
  </si>
  <si>
    <t>其他支出</t>
  </si>
  <si>
    <t xml:space="preserve">  22902</t>
  </si>
  <si>
    <t xml:space="preserve">  年初预留</t>
  </si>
  <si>
    <t xml:space="preserve">  22999</t>
  </si>
  <si>
    <t xml:space="preserve">  其他支出</t>
  </si>
  <si>
    <t>232</t>
  </si>
  <si>
    <t>债务付息支出</t>
  </si>
  <si>
    <t xml:space="preserve">  23203</t>
  </si>
  <si>
    <t xml:space="preserve">  地方政府一般债券付息支出</t>
  </si>
  <si>
    <t xml:space="preserve">    地方政府一般债券付息支出</t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</si>
  <si>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</si>
  <si>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</si>
  <si>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</si>
  <si>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</si>
  <si>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</si>
  <si>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2019年度闽清县本级一般公共预算支出经济分类情况表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</si>
  <si>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</si>
  <si>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</si>
  <si>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</si>
  <si>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</si>
  <si>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</si>
  <si>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</si>
  <si>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</si>
  <si>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</si>
  <si>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</si>
  <si>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</si>
  <si>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</si>
  <si>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</si>
  <si>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</si>
  <si>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</si>
  <si>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</si>
  <si>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</si>
  <si>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</si>
  <si>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</si>
  <si>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</si>
  <si>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2019年度闽清县本级一般公共预算基本支出经济分类情况表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</si>
  <si>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</si>
  <si>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</si>
  <si>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</si>
  <si>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</si>
  <si>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</si>
  <si>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</si>
  <si>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</si>
  <si>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</si>
  <si>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</si>
  <si>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</si>
  <si>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</si>
  <si>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</si>
  <si>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</si>
  <si>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</si>
  <si>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</si>
  <si>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</si>
  <si>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</si>
  <si>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</si>
  <si>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</si>
  <si>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</si>
  <si>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</si>
  <si>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</si>
  <si>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</si>
  <si>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</si>
  <si>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</si>
  <si>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</si>
  <si>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</si>
  <si>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</si>
  <si>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</si>
  <si>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</si>
  <si>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</si>
  <si>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</si>
  <si>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</si>
  <si>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</si>
  <si>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</si>
  <si>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</si>
  <si>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</si>
  <si>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</si>
  <si>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</si>
  <si>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</si>
  <si>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</si>
  <si>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</si>
  <si>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</si>
  <si>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</si>
  <si>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</si>
  <si>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</si>
  <si>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</si>
  <si>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</si>
  <si>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</si>
  <si>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</si>
  <si>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</si>
  <si>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</si>
  <si>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</si>
  <si>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附表1-7</t>
  </si>
  <si>
    <t>2019年度一般公共预算对下税收返还和转移支付预算表（分项目）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</si>
  <si>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</si>
  <si>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</si>
  <si>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</si>
  <si>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</si>
  <si>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</si>
  <si>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</si>
  <si>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</si>
  <si>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</si>
  <si>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</si>
  <si>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</si>
  <si>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</si>
  <si>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</si>
  <si>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</si>
  <si>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</si>
  <si>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</si>
  <si>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</si>
  <si>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</si>
  <si>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</si>
  <si>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</si>
  <si>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</si>
  <si>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</si>
  <si>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</si>
  <si>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</si>
  <si>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</si>
  <si>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</si>
  <si>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</si>
  <si>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</si>
  <si>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</si>
  <si>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</si>
  <si>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</si>
  <si>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</si>
  <si>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</si>
  <si>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</si>
  <si>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</si>
  <si>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</si>
  <si>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</si>
  <si>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</si>
  <si>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</si>
  <si>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</si>
  <si>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</si>
  <si>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</si>
  <si>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</si>
  <si>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</si>
  <si>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</si>
  <si>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</si>
  <si>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备注：闽清县所辖乡镇作为一级预算部门管理，未单独编制政府预算，为此未有一般公共预算对下税收返还和转移支付预算数据。本表为空表。</t>
  </si>
  <si>
    <t>附表1-8</t>
  </si>
  <si>
    <t>2019年度一般公共预算对下税收返还和转移支付预算表（分地区）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</si>
  <si>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</si>
  <si>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</si>
  <si>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</si>
  <si>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</si>
  <si>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</si>
  <si>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</si>
  <si>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</si>
  <si>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附表1-9</t>
  </si>
  <si>
    <t>2019年度闽清县本级一般公共预算“三公”经费支出预算表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</si>
  <si>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</si>
  <si>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</si>
  <si>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</si>
  <si>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</si>
  <si>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</si>
  <si>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</si>
  <si>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</si>
  <si>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2019年使用一般公共预算拨款安排的“三公”经费预算数为1385.14万元，比上年预算数减少77.04万元。其中，因公出国（境）经费133.16万元，与上年预算数相比下降2.09%；公务接待费301.62万元，与上年预算数相比下降14.45%；；公务用车运行经费670.36万元，与上年预算数相比下降12.79%；公务用车购置经费280万元，与上年预算数相比增长36.59%，主要原因是纪委、公安局更新购置执法车辆，机关中心更新购置公务用车。</t>
  </si>
  <si>
    <t>附表1-10</t>
  </si>
  <si>
    <r>
      <t>××年度政府性基金收入预算表（</t>
    </r>
    <r>
      <rPr>
        <b/>
        <sz val="16"/>
        <color indexed="8"/>
        <rFont val="方正小标宋_GBK"/>
        <family val="0"/>
      </rPr>
      <t>本表省、市填报，县区空表</t>
    </r>
    <r>
      <rPr>
        <sz val="16"/>
        <color indexed="8"/>
        <rFont val="方正小标宋_GBK"/>
        <family val="0"/>
      </rPr>
      <t>）</t>
    </r>
  </si>
  <si>
    <t>项      目</t>
  </si>
  <si>
    <t>上年执行数(或上年预算数)</t>
  </si>
  <si>
    <t>当年预算数为上年执行数(或上年预算数)的％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</si>
  <si>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</si>
  <si>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</si>
  <si>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</si>
  <si>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</si>
  <si>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</si>
  <si>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</si>
  <si>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</si>
  <si>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</si>
  <si>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</si>
  <si>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</si>
  <si>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</si>
  <si>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</si>
  <si>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</si>
  <si>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</si>
  <si>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</si>
  <si>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</si>
  <si>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</si>
  <si>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</si>
  <si>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</si>
  <si>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</si>
  <si>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</si>
  <si>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</si>
  <si>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</si>
  <si>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</si>
  <si>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r>
      <t>××年度政府性基金支出预算表（</t>
    </r>
    <r>
      <rPr>
        <b/>
        <sz val="16"/>
        <color indexed="8"/>
        <rFont val="方正小标宋_GBK"/>
        <family val="0"/>
      </rPr>
      <t>本表省、市填报，县区空表</t>
    </r>
    <r>
      <rPr>
        <sz val="16"/>
        <color indexed="8"/>
        <rFont val="方正小标宋_GBK"/>
        <family val="0"/>
      </rPr>
      <t>）</t>
    </r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</si>
  <si>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</si>
  <si>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</si>
  <si>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</si>
  <si>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</si>
  <si>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</si>
  <si>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</si>
  <si>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</si>
  <si>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</si>
  <si>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</si>
  <si>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</si>
  <si>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</si>
  <si>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</si>
  <si>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</si>
  <si>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</si>
  <si>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</si>
  <si>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</si>
  <si>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</si>
  <si>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2019年度闽清县本级政府性基金收入预算表</t>
  </si>
  <si>
    <t>附表1-13</t>
  </si>
  <si>
    <t>2019年度闽清县本级政府性基金支出预算表</t>
  </si>
  <si>
    <t xml:space="preserve">    国家电影事业发展专项资金及对应专项债务收入安排的支出</t>
  </si>
  <si>
    <t xml:space="preserve">      资助国产影片放映</t>
  </si>
  <si>
    <t xml:space="preserve">    大中型水库移民后期扶持基金支出</t>
  </si>
  <si>
    <t xml:space="preserve">      移民补助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</si>
  <si>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</si>
  <si>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</si>
  <si>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基础设施建设和经济发展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</si>
  <si>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</si>
  <si>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</si>
  <si>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</si>
  <si>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</si>
  <si>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土地出让业务支出</t>
  </si>
  <si>
    <t xml:space="preserve">      支付破产或改制企业职工安置费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</si>
  <si>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</si>
  <si>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</si>
  <si>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</si>
  <si>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其他城市公用事业附加安排的支出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</si>
  <si>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</si>
  <si>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</si>
  <si>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</si>
  <si>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  城市环境卫生</t>
  </si>
  <si>
    <t xml:space="preserve">      其他城市基础设施配套费安排的支出</t>
  </si>
  <si>
    <t xml:space="preserve">    污水处理费收入及对应专项债务收入安排的支出</t>
  </si>
  <si>
    <t xml:space="preserve">      污水处理设施建设和运营</t>
  </si>
  <si>
    <t xml:space="preserve">      其他污水处理费安排的支出</t>
  </si>
  <si>
    <t xml:space="preserve">    大中型水库库区基金安排的支出</t>
  </si>
  <si>
    <t xml:space="preserve">      其他大中型水库库区基金支出</t>
  </si>
  <si>
    <t xml:space="preserve">    国家重大水利工程建设基金安排的支出</t>
  </si>
  <si>
    <t xml:space="preserve">      其他重大水利工程建设基金支出</t>
  </si>
  <si>
    <t xml:space="preserve">    其他政府性基金及对应专项债务收入安排的支出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</si>
  <si>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</si>
  <si>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</si>
  <si>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</si>
  <si>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</si>
  <si>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</si>
  <si>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</si>
  <si>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用于城乡医疗救助的彩票公益金支出</t>
  </si>
  <si>
    <t xml:space="preserve">      用于其他社会公益事业的彩票公益金支出</t>
  </si>
  <si>
    <t>附表1-14</t>
  </si>
  <si>
    <t>2019年度政府性基金转移支付预算表</t>
  </si>
  <si>
    <t>……</t>
  </si>
  <si>
    <r>
      <t>备注：</t>
    </r>
    <r>
      <rPr>
        <b/>
        <sz val="12"/>
        <rFont val="华文楷体"/>
        <family val="3"/>
      </rPr>
      <t>闽清县所辖乡镇作为一级预算部门管理，未单独编制政府预算，为此未有政府性基金对下税收返还和转移支付预算数据。本表为空表。</t>
    </r>
  </si>
  <si>
    <t>附表1-15</t>
  </si>
  <si>
    <r>
      <t>××年度国有资本经营收入预算表（</t>
    </r>
    <r>
      <rPr>
        <b/>
        <sz val="16"/>
        <color indexed="8"/>
        <rFont val="方正小标宋_GBK"/>
        <family val="0"/>
      </rPr>
      <t>本表省、市填报，县区空表</t>
    </r>
    <r>
      <rPr>
        <sz val="16"/>
        <color indexed="8"/>
        <rFont val="方正小标宋_GBK"/>
        <family val="0"/>
      </rPr>
      <t>）</t>
    </r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</si>
  <si>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</si>
  <si>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</si>
  <si>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</si>
  <si>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</si>
  <si>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</si>
  <si>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</si>
  <si>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</si>
  <si>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附表1-16</t>
  </si>
  <si>
    <r>
      <t>××年度国有资本经营支出预算表（</t>
    </r>
    <r>
      <rPr>
        <b/>
        <sz val="16"/>
        <color indexed="8"/>
        <rFont val="方正小标宋_GBK"/>
        <family val="0"/>
      </rPr>
      <t>本表省、市填报，县区空表</t>
    </r>
    <r>
      <rPr>
        <sz val="16"/>
        <color indexed="8"/>
        <rFont val="方正小标宋_GBK"/>
        <family val="0"/>
      </rPr>
      <t>）</t>
    </r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</si>
  <si>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</si>
  <si>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</si>
  <si>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</si>
  <si>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</si>
  <si>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</si>
  <si>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</si>
  <si>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</si>
  <si>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附表1-17</t>
  </si>
  <si>
    <t>2019年度闽清县本级国有资本经营收入预算表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</si>
  <si>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</si>
  <si>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</si>
  <si>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</si>
  <si>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</si>
  <si>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</si>
  <si>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</si>
  <si>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</si>
  <si>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2019年度闽清县本级国有资本经营支出预算表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</si>
  <si>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</si>
  <si>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</si>
  <si>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</si>
  <si>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</si>
  <si>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</si>
  <si>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</si>
  <si>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</si>
  <si>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</si>
  <si>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</si>
  <si>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</si>
  <si>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</si>
  <si>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</si>
  <si>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</si>
  <si>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</si>
  <si>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</si>
  <si>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</si>
  <si>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</si>
  <si>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</si>
  <si>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</si>
  <si>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</si>
  <si>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</si>
  <si>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>本年支出合计</t>
  </si>
  <si>
    <t>附表1-19</t>
  </si>
  <si>
    <r>
      <t>××年度社会保险基金预算收入表（</t>
    </r>
    <r>
      <rPr>
        <b/>
        <sz val="16"/>
        <rFont val="方正小标宋_GBK"/>
        <family val="0"/>
      </rPr>
      <t>本表省、市填报，县区空表</t>
    </r>
    <r>
      <rPr>
        <sz val="16"/>
        <rFont val="方正小标宋_GBK"/>
        <family val="0"/>
      </rPr>
      <t>）</t>
    </r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</si>
  <si>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</si>
  <si>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</si>
  <si>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</si>
  <si>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</si>
  <si>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</si>
  <si>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</si>
  <si>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</si>
  <si>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</si>
  <si>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</si>
  <si>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</si>
  <si>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</si>
  <si>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</si>
  <si>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</si>
  <si>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r>
      <t>××年度社会保险基金预算支出表（</t>
    </r>
    <r>
      <rPr>
        <b/>
        <sz val="16"/>
        <rFont val="方正小标宋_GBK"/>
        <family val="0"/>
      </rPr>
      <t>本表省、市填报，县区空表</t>
    </r>
    <r>
      <rPr>
        <sz val="16"/>
        <rFont val="方正小标宋_GBK"/>
        <family val="0"/>
      </rPr>
      <t>）</t>
    </r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</si>
  <si>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</si>
  <si>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</si>
  <si>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</si>
  <si>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</si>
  <si>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</si>
  <si>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</si>
  <si>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</si>
  <si>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</si>
  <si>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</si>
  <si>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</si>
  <si>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</si>
  <si>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</si>
  <si>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2019年度本级社会保险基金预算收入表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</si>
  <si>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</si>
  <si>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</si>
  <si>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</si>
  <si>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</si>
  <si>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</si>
  <si>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</si>
  <si>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         转移收入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</si>
  <si>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</si>
  <si>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</si>
  <si>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其中：保险费收入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</si>
  <si>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0"/>
      </rPr>
      <t>财政补贴收入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</si>
  <si>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0"/>
      </rPr>
      <t>利息收入</t>
    </r>
  </si>
  <si>
    <t>附表1-22</t>
  </si>
  <si>
    <t>2019年度本级社会保险基金预算支出表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</si>
  <si>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</si>
  <si>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</si>
  <si>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</si>
  <si>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</si>
  <si>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      转移支出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</si>
  <si>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</si>
  <si>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</si>
  <si>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</si>
  <si>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</si>
  <si>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</si>
  <si>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</si>
  <si>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</si>
  <si>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</si>
  <si>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</si>
  <si>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</si>
  <si>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</si>
  <si>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</si>
  <si>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      上解上级支出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</si>
  <si>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</si>
  <si>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</si>
  <si>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</si>
  <si>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</si>
  <si>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</si>
  <si>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</si>
  <si>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</si>
  <si>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</si>
  <si>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</si>
  <si>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</si>
  <si>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</si>
  <si>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</si>
  <si>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</si>
  <si>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</si>
  <si>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</si>
  <si>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</si>
  <si>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附表1-23</t>
  </si>
  <si>
    <r>
      <t>××年度本级财政专项资金管理清单目录（</t>
    </r>
    <r>
      <rPr>
        <b/>
        <sz val="16"/>
        <rFont val="方正小标宋_GBK"/>
        <family val="0"/>
      </rPr>
      <t>本表省填报，县空表</t>
    </r>
    <r>
      <rPr>
        <sz val="16"/>
        <rFont val="方正小标宋_GBK"/>
        <family val="0"/>
      </rPr>
      <t>）</t>
    </r>
  </si>
  <si>
    <t>类级科目名称/专项资金立项名称</t>
  </si>
  <si>
    <t>资金主管部门</t>
  </si>
  <si>
    <t>当年预算安排金额</t>
  </si>
  <si>
    <t>其中：</t>
  </si>
  <si>
    <t>公共财政预算</t>
  </si>
  <si>
    <t>政府性基金预算</t>
  </si>
  <si>
    <t>其中：××专项资金项目……………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</si>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</sst>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.0"/>
    <numFmt numFmtId="178" formatCode="_-\¥* #,##0_-;\-\¥* #,##0_-;_-\¥* &quot;-&quot;_-;_-@_-"/>
    <numFmt numFmtId="179" formatCode="_-* #,##0.0000_-;\-* #,##0.0000_-;_-* &quot;-&quot;??_-;_-@_-"/>
    <numFmt numFmtId="180" formatCode="_-* #,##0.00_-;\-* #,##0.00_-;_-* &quot;-&quot;??_-;_-@_-"/>
    <numFmt numFmtId="181" formatCode="\$#,##0.00;\(\$#,##0.00\)"/>
    <numFmt numFmtId="182" formatCode="_(&quot;$&quot;* #,##0.00_);_(&quot;$&quot;* \(#,##0.00\);_(&quot;$&quot;* &quot;-&quot;??_);_(@_)"/>
    <numFmt numFmtId="183" formatCode="#,##0;\-#,##0;&quot;-&quot;"/>
    <numFmt numFmtId="184" formatCode="#,##0;\(#,##0\)"/>
    <numFmt numFmtId="185" formatCode="_(* #,##0.00_);_(* \(#,##0.00\);_(* &quot;-&quot;??_);_(@_)"/>
    <numFmt numFmtId="186" formatCode="_-&quot;$&quot;* #,##0_-;\-&quot;$&quot;* #,##0_-;_-&quot;$&quot;* &quot;-&quot;_-;_-@_-"/>
    <numFmt numFmtId="187" formatCode="\$#,##0;\(\$#,##0\)"/>
    <numFmt numFmtId="188" formatCode="#,##0.000_ "/>
    <numFmt numFmtId="189" formatCode="_-* #,##0_-;\-* #,##0_-;_-* &quot;-&quot;_-;_-@_-"/>
    <numFmt numFmtId="190" formatCode="#,##0_ ;[Red]\-#,##0\ "/>
    <numFmt numFmtId="191" formatCode="0.00_ ;[Red]\-0.00\ "/>
    <numFmt numFmtId="192" formatCode="0.00_ "/>
    <numFmt numFmtId="193" formatCode="0.0%"/>
    <numFmt numFmtId="194" formatCode="#,##0_ "/>
    <numFmt numFmtId="195" formatCode="#,##0_);[Red]\(#,##0\)"/>
    <numFmt numFmtId="196" formatCode="0.00_);[Red]\(0.00\)"/>
    <numFmt numFmtId="197" formatCode="0_ "/>
  </numFmts>
  <fonts count="72">
    <font>
      <sz val="12"/>
      <name val="宋体"/>
      <family val="0"/>
    </font>
    <font>
      <sz val="16"/>
      <name val="方正小标宋_GBK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sz val="12"/>
      <color indexed="9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华文楷体"/>
      <family val="3"/>
    </font>
    <font>
      <sz val="11"/>
      <name val="华文楷体"/>
      <family val="3"/>
    </font>
    <font>
      <sz val="11"/>
      <name val="楷体"/>
      <family val="3"/>
    </font>
    <font>
      <sz val="11"/>
      <color indexed="8"/>
      <name val="楷体"/>
      <family val="3"/>
    </font>
    <font>
      <b/>
      <sz val="11"/>
      <name val="华文楷体"/>
      <family val="3"/>
    </font>
    <font>
      <sz val="9"/>
      <color indexed="8"/>
      <name val="宋体"/>
      <family val="0"/>
    </font>
    <font>
      <b/>
      <sz val="11"/>
      <color indexed="8"/>
      <name val="楷体"/>
      <family val="3"/>
    </font>
    <font>
      <sz val="9"/>
      <color indexed="8"/>
      <name val="楷体"/>
      <family val="3"/>
    </font>
    <font>
      <sz val="9"/>
      <name val="宋体"/>
      <family val="0"/>
    </font>
    <font>
      <b/>
      <sz val="11"/>
      <color indexed="8"/>
      <name val="华文楷体"/>
      <family val="3"/>
    </font>
    <font>
      <sz val="12"/>
      <name val="黑体"/>
      <family val="3"/>
    </font>
    <font>
      <sz val="11"/>
      <name val="黑体"/>
      <family val="3"/>
    </font>
    <font>
      <sz val="18"/>
      <name val="方正小标宋_GBK"/>
      <family val="0"/>
    </font>
    <font>
      <b/>
      <sz val="12"/>
      <name val="楷体"/>
      <family val="3"/>
    </font>
    <font>
      <sz val="11"/>
      <color indexed="42"/>
      <name val="宋体"/>
      <family val="0"/>
    </font>
    <font>
      <sz val="11"/>
      <color indexed="9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21"/>
      <name val="楷体_GB2312"/>
      <family val="3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2"/>
      <name val="Helv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7"/>
      <name val="宋体"/>
      <family val="0"/>
    </font>
    <font>
      <b/>
      <sz val="16"/>
      <name val="方正小标宋_GBK"/>
      <family val="0"/>
    </font>
    <font>
      <b/>
      <sz val="16"/>
      <color indexed="8"/>
      <name val="方正小标宋_GBK"/>
      <family val="0"/>
    </font>
    <font>
      <b/>
      <sz val="12"/>
      <name val="华文楷体"/>
      <family val="3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40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9" fillId="2" borderId="1" applyNumberFormat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9" borderId="2" applyNumberFormat="0" applyFont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44" fillId="0" borderId="5" applyNumberFormat="0" applyFill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8" borderId="6" applyNumberFormat="0" applyAlignment="0" applyProtection="0"/>
    <xf numFmtId="0" fontId="28" fillId="12" borderId="0" applyNumberFormat="0" applyBorder="0" applyAlignment="0" applyProtection="0"/>
    <xf numFmtId="0" fontId="8" fillId="6" borderId="0" applyNumberFormat="0" applyBorder="0" applyAlignment="0" applyProtection="0"/>
    <xf numFmtId="0" fontId="48" fillId="8" borderId="1" applyNumberFormat="0" applyAlignment="0" applyProtection="0"/>
    <xf numFmtId="0" fontId="48" fillId="13" borderId="1" applyNumberFormat="0" applyAlignment="0" applyProtection="0"/>
    <xf numFmtId="0" fontId="0" fillId="0" borderId="0">
      <alignment/>
      <protection/>
    </xf>
    <xf numFmtId="0" fontId="50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32" fillId="0" borderId="8" applyNumberFormat="0" applyFill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9" applyNumberFormat="0" applyFill="0" applyAlignment="0" applyProtection="0"/>
    <xf numFmtId="0" fontId="8" fillId="16" borderId="0" applyNumberFormat="0" applyBorder="0" applyAlignment="0" applyProtection="0"/>
    <xf numFmtId="0" fontId="37" fillId="3" borderId="0" applyNumberFormat="0" applyBorder="0" applyAlignment="0" applyProtection="0"/>
    <xf numFmtId="0" fontId="36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7" borderId="0" applyNumberFormat="0" applyBorder="0" applyAlignment="0" applyProtection="0"/>
    <xf numFmtId="0" fontId="8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39" fillId="2" borderId="1" applyNumberFormat="0" applyAlignment="0" applyProtection="0"/>
    <xf numFmtId="0" fontId="41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43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38" fillId="17" borderId="0" applyNumberFormat="0" applyBorder="0" applyAlignment="0" applyProtection="0"/>
    <xf numFmtId="0" fontId="29" fillId="21" borderId="0" applyNumberFormat="0" applyBorder="0" applyAlignment="0" applyProtection="0"/>
    <xf numFmtId="0" fontId="8" fillId="1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3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9" applyNumberFormat="0" applyFill="0" applyAlignment="0" applyProtection="0"/>
    <xf numFmtId="0" fontId="0" fillId="0" borderId="0">
      <alignment/>
      <protection/>
    </xf>
    <xf numFmtId="0" fontId="3" fillId="0" borderId="10">
      <alignment horizontal="distributed" vertical="center" wrapText="1"/>
      <protection/>
    </xf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14" borderId="7" applyNumberFormat="0" applyAlignment="0" applyProtection="0"/>
    <xf numFmtId="0" fontId="29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0" fillId="14" borderId="7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14" borderId="7" applyNumberFormat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50" fillId="14" borderId="7" applyNumberFormat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48" fillId="13" borderId="1" applyNumberFormat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0" fillId="14" borderId="7" applyNumberFormat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8" fillId="4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50" fillId="14" borderId="7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14" borderId="7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10">
      <alignment horizontal="distributed" vertical="center" wrapText="1"/>
      <protection/>
    </xf>
    <xf numFmtId="0" fontId="0" fillId="0" borderId="0">
      <alignment/>
      <protection/>
    </xf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8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0" fontId="40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10">
      <alignment horizontal="distributed" vertical="center" wrapText="1"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0" fillId="0" borderId="0">
      <alignment/>
      <protection/>
    </xf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10">
      <alignment horizontal="distributed" vertical="center" wrapText="1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43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14" borderId="7" applyNumberFormat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47" fillId="0" borderId="4" applyNumberFormat="0" applyFill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4" borderId="7" applyNumberFormat="0" applyAlignment="0" applyProtection="0"/>
    <xf numFmtId="177" fontId="3" fillId="0" borderId="10">
      <alignment vertical="center"/>
      <protection locked="0"/>
    </xf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4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8" borderId="1" applyNumberFormat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14" borderId="7" applyNumberFormat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29" fillId="23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60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48" fillId="13" borderId="1" applyNumberFormat="0" applyAlignment="0" applyProtection="0"/>
    <xf numFmtId="0" fontId="28" fillId="17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13" borderId="6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3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29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43" fillId="6" borderId="0" applyNumberFormat="0" applyBorder="0" applyAlignment="0" applyProtection="0"/>
    <xf numFmtId="0" fontId="8" fillId="8" borderId="0" applyNumberFormat="0" applyBorder="0" applyAlignment="0" applyProtection="0"/>
    <xf numFmtId="0" fontId="29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0" fillId="0" borderId="0">
      <alignment/>
      <protection/>
    </xf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58" fillId="0" borderId="4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8" fillId="0" borderId="4" applyNumberFormat="0" applyFill="0" applyAlignment="0" applyProtection="0"/>
    <xf numFmtId="0" fontId="0" fillId="0" borderId="0">
      <alignment vertical="center"/>
      <protection/>
    </xf>
    <xf numFmtId="0" fontId="58" fillId="0" borderId="4" applyNumberFormat="0" applyFill="0" applyAlignment="0" applyProtection="0"/>
    <xf numFmtId="0" fontId="29" fillId="2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13" borderId="1" applyNumberFormat="0" applyAlignment="0" applyProtection="0"/>
    <xf numFmtId="0" fontId="8" fillId="18" borderId="0" applyNumberFormat="0" applyBorder="0" applyAlignment="0" applyProtection="0"/>
    <xf numFmtId="0" fontId="29" fillId="10" borderId="0" applyNumberFormat="0" applyBorder="0" applyAlignment="0" applyProtection="0"/>
    <xf numFmtId="0" fontId="41" fillId="0" borderId="0">
      <alignment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48" fillId="8" borderId="1" applyNumberFormat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9" fillId="12" borderId="0" applyNumberFormat="0" applyBorder="0" applyAlignment="0" applyProtection="0"/>
    <xf numFmtId="0" fontId="8" fillId="16" borderId="0" applyNumberFormat="0" applyBorder="0" applyAlignment="0" applyProtection="0"/>
    <xf numFmtId="0" fontId="29" fillId="12" borderId="0" applyNumberFormat="0" applyBorder="0" applyAlignment="0" applyProtection="0"/>
    <xf numFmtId="0" fontId="8" fillId="16" borderId="0" applyNumberFormat="0" applyBorder="0" applyAlignment="0" applyProtection="0"/>
    <xf numFmtId="0" fontId="29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9" fillId="5" borderId="0" applyNumberFormat="0" applyBorder="0" applyAlignment="0" applyProtection="0"/>
    <xf numFmtId="0" fontId="8" fillId="16" borderId="0" applyNumberFormat="0" applyBorder="0" applyAlignment="0" applyProtection="0"/>
    <xf numFmtId="0" fontId="29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29" fillId="7" borderId="0" applyNumberFormat="0" applyBorder="0" applyAlignment="0" applyProtection="0"/>
    <xf numFmtId="0" fontId="8" fillId="16" borderId="0" applyNumberFormat="0" applyBorder="0" applyAlignment="0" applyProtection="0"/>
    <xf numFmtId="0" fontId="29" fillId="7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29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9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6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5" fillId="0" borderId="13" applyNumberFormat="0" applyFill="0" applyAlignment="0" applyProtection="0"/>
    <xf numFmtId="0" fontId="8" fillId="6" borderId="0" applyNumberFormat="0" applyBorder="0" applyAlignment="0" applyProtection="0"/>
    <xf numFmtId="0" fontId="2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30" fillId="14" borderId="7" applyNumberFormat="0" applyAlignment="0" applyProtection="0"/>
    <xf numFmtId="177" fontId="3" fillId="0" borderId="10">
      <alignment vertical="center"/>
      <protection locked="0"/>
    </xf>
    <xf numFmtId="0" fontId="8" fillId="6" borderId="0" applyNumberFormat="0" applyBorder="0" applyAlignment="0" applyProtection="0"/>
    <xf numFmtId="0" fontId="8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28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29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2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8" fillId="12" borderId="0" applyNumberFormat="0" applyBorder="0" applyAlignment="0" applyProtection="0"/>
    <xf numFmtId="0" fontId="8" fillId="6" borderId="0" applyNumberFormat="0" applyBorder="0" applyAlignment="0" applyProtection="0"/>
    <xf numFmtId="0" fontId="2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9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2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9" applyNumberFormat="0" applyFill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0" borderId="9" applyNumberFormat="0" applyFill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7" fillId="0" borderId="9" applyNumberFormat="0" applyFill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0" borderId="14" applyNumberFormat="0" applyFill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7" fillId="0" borderId="14" applyNumberFormat="0" applyFill="0" applyAlignment="0" applyProtection="0"/>
    <xf numFmtId="0" fontId="8" fillId="0" borderId="0">
      <alignment vertical="center"/>
      <protection/>
    </xf>
    <xf numFmtId="0" fontId="8" fillId="9" borderId="0" applyNumberFormat="0" applyBorder="0" applyAlignment="0" applyProtection="0"/>
    <xf numFmtId="0" fontId="7" fillId="0" borderId="14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9" applyNumberFormat="0" applyFill="0" applyAlignment="0" applyProtection="0"/>
    <xf numFmtId="0" fontId="8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8" fillId="1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9" fillId="5" borderId="0" applyNumberFormat="0" applyBorder="0" applyAlignment="0" applyProtection="0"/>
    <xf numFmtId="0" fontId="8" fillId="9" borderId="0" applyNumberFormat="0" applyBorder="0" applyAlignment="0" applyProtection="0"/>
    <xf numFmtId="0" fontId="37" fillId="3" borderId="0" applyNumberFormat="0" applyBorder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9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37" fillId="3" borderId="0" applyNumberFormat="0" applyBorder="0" applyAlignment="0" applyProtection="0"/>
    <xf numFmtId="0" fontId="52" fillId="0" borderId="1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9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50" fillId="14" borderId="7" applyNumberFormat="0" applyAlignment="0" applyProtection="0"/>
    <xf numFmtId="0" fontId="8" fillId="0" borderId="0">
      <alignment/>
      <protection/>
    </xf>
    <xf numFmtId="0" fontId="8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176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9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3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6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76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176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1" fontId="41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29" fillId="23" borderId="0" applyNumberFormat="0" applyBorder="0" applyAlignment="0" applyProtection="0"/>
    <xf numFmtId="0" fontId="8" fillId="18" borderId="0" applyNumberFormat="0" applyBorder="0" applyAlignment="0" applyProtection="0"/>
    <xf numFmtId="0" fontId="3" fillId="0" borderId="10">
      <alignment horizontal="distributed" vertical="center" wrapText="1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9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37" fontId="53" fillId="0" borderId="0">
      <alignment vertical="center"/>
      <protection/>
    </xf>
    <xf numFmtId="0" fontId="8" fillId="2" borderId="0" applyNumberFormat="0" applyBorder="0" applyAlignment="0" applyProtection="0"/>
    <xf numFmtId="37" fontId="53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14" applyNumberFormat="0" applyFill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48" fillId="8" borderId="1" applyNumberFormat="0" applyAlignment="0" applyProtection="0"/>
    <xf numFmtId="0" fontId="8" fillId="16" borderId="0" applyNumberFormat="0" applyBorder="0" applyAlignment="0" applyProtection="0"/>
    <xf numFmtId="0" fontId="48" fillId="8" borderId="1" applyNumberFormat="0" applyAlignment="0" applyProtection="0"/>
    <xf numFmtId="0" fontId="58" fillId="0" borderId="4" applyNumberFormat="0" applyFill="0" applyAlignment="0" applyProtection="0"/>
    <xf numFmtId="0" fontId="8" fillId="18" borderId="0" applyNumberFormat="0" applyBorder="0" applyAlignment="0" applyProtection="0"/>
    <xf numFmtId="0" fontId="48" fillId="8" borderId="1" applyNumberFormat="0" applyAlignment="0" applyProtection="0"/>
    <xf numFmtId="0" fontId="8" fillId="6" borderId="0" applyNumberFormat="0" applyBorder="0" applyAlignment="0" applyProtection="0"/>
    <xf numFmtId="0" fontId="48" fillId="8" borderId="1" applyNumberFormat="0" applyAlignment="0" applyProtection="0"/>
    <xf numFmtId="0" fontId="8" fillId="2" borderId="0" applyNumberFormat="0" applyBorder="0" applyAlignment="0" applyProtection="0"/>
    <xf numFmtId="0" fontId="48" fillId="8" borderId="1" applyNumberFormat="0" applyAlignment="0" applyProtection="0"/>
    <xf numFmtId="0" fontId="35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8" fillId="3" borderId="0" applyNumberFormat="0" applyBorder="0" applyAlignment="0" applyProtection="0"/>
    <xf numFmtId="0" fontId="48" fillId="8" borderId="1" applyNumberFormat="0" applyAlignment="0" applyProtection="0"/>
    <xf numFmtId="0" fontId="28" fillId="17" borderId="0" applyNumberFormat="0" applyBorder="0" applyAlignment="0" applyProtection="0"/>
    <xf numFmtId="0" fontId="8" fillId="13" borderId="0" applyNumberFormat="0" applyBorder="0" applyAlignment="0" applyProtection="0"/>
    <xf numFmtId="0" fontId="48" fillId="13" borderId="1" applyNumberFormat="0" applyAlignment="0" applyProtection="0"/>
    <xf numFmtId="0" fontId="8" fillId="9" borderId="0" applyNumberFormat="0" applyBorder="0" applyAlignment="0" applyProtection="0"/>
    <xf numFmtId="181" fontId="66" fillId="0" borderId="0">
      <alignment vertical="center"/>
      <protection/>
    </xf>
    <xf numFmtId="0" fontId="48" fillId="13" borderId="1" applyNumberFormat="0" applyAlignment="0" applyProtection="0"/>
    <xf numFmtId="0" fontId="8" fillId="16" borderId="0" applyNumberFormat="0" applyBorder="0" applyAlignment="0" applyProtection="0"/>
    <xf numFmtId="0" fontId="48" fillId="8" borderId="1" applyNumberForma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8" fillId="20" borderId="0" applyNumberFormat="0" applyBorder="0" applyAlignment="0" applyProtection="0"/>
    <xf numFmtId="176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7" fillId="0" borderId="14" applyNumberFormat="0" applyFill="0" applyAlignment="0" applyProtection="0"/>
    <xf numFmtId="0" fontId="8" fillId="20" borderId="0" applyNumberFormat="0" applyBorder="0" applyAlignment="0" applyProtection="0"/>
    <xf numFmtId="0" fontId="32" fillId="0" borderId="8" applyNumberFormat="0" applyFill="0" applyAlignment="0" applyProtection="0"/>
    <xf numFmtId="0" fontId="7" fillId="0" borderId="14" applyNumberFormat="0" applyFill="0" applyAlignment="0" applyProtection="0"/>
    <xf numFmtId="176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7" fillId="0" borderId="14" applyNumberFormat="0" applyFill="0" applyAlignment="0" applyProtection="0"/>
    <xf numFmtId="0" fontId="8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9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46" fillId="0" borderId="3" applyNumberFormat="0" applyFill="0" applyAlignment="0" applyProtection="0"/>
    <xf numFmtId="0" fontId="8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8" fillId="13" borderId="1" applyNumberFormat="0" applyAlignment="0" applyProtection="0"/>
    <xf numFmtId="0" fontId="8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43" fillId="6" borderId="0" applyNumberFormat="0" applyBorder="0" applyAlignment="0" applyProtection="0"/>
    <xf numFmtId="0" fontId="67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17" borderId="0" applyNumberFormat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48" fillId="8" borderId="1" applyNumberFormat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9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8" fillId="8" borderId="1" applyNumberFormat="0" applyAlignment="0" applyProtection="0"/>
    <xf numFmtId="0" fontId="50" fillId="14" borderId="7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8" borderId="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47" fillId="0" borderId="4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176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176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76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7" fillId="0" borderId="4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0" fillId="14" borderId="7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/>
      <protection/>
    </xf>
    <xf numFmtId="0" fontId="8" fillId="7" borderId="0" applyNumberFormat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44" fillId="0" borderId="5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29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4" fillId="0" borderId="5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176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55" fillId="0" borderId="0" applyProtection="0">
      <alignment vertical="center"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6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37" fillId="3" borderId="0" applyNumberFormat="0" applyBorder="0" applyAlignment="0" applyProtection="0"/>
    <xf numFmtId="0" fontId="8" fillId="20" borderId="0" applyNumberFormat="0" applyBorder="0" applyAlignment="0" applyProtection="0"/>
    <xf numFmtId="0" fontId="37" fillId="3" borderId="0" applyNumberFormat="0" applyBorder="0" applyAlignment="0" applyProtection="0"/>
    <xf numFmtId="0" fontId="28" fillId="2" borderId="0" applyNumberFormat="0" applyBorder="0" applyAlignment="0" applyProtection="0"/>
    <xf numFmtId="0" fontId="8" fillId="20" borderId="0" applyNumberFormat="0" applyBorder="0" applyAlignment="0" applyProtection="0"/>
    <xf numFmtId="0" fontId="37" fillId="3" borderId="0" applyNumberFormat="0" applyBorder="0" applyAlignment="0" applyProtection="0"/>
    <xf numFmtId="0" fontId="8" fillId="20" borderId="0" applyNumberFormat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37" fillId="3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37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37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2" fillId="0" borderId="8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176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9" fillId="4" borderId="0" applyNumberFormat="0" applyBorder="0" applyAlignment="0" applyProtection="0"/>
    <xf numFmtId="0" fontId="8" fillId="20" borderId="0" applyNumberFormat="0" applyBorder="0" applyAlignment="0" applyProtection="0"/>
    <xf numFmtId="0" fontId="29" fillId="4" borderId="0" applyNumberFormat="0" applyBorder="0" applyAlignment="0" applyProtection="0"/>
    <xf numFmtId="0" fontId="8" fillId="20" borderId="0" applyNumberFormat="0" applyBorder="0" applyAlignment="0" applyProtection="0"/>
    <xf numFmtId="0" fontId="29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9" fillId="4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8" fillId="20" borderId="0" applyNumberFormat="0" applyBorder="0" applyAlignment="0" applyProtection="0"/>
    <xf numFmtId="0" fontId="29" fillId="4" borderId="0" applyNumberFormat="0" applyBorder="0" applyAlignment="0" applyProtection="0"/>
    <xf numFmtId="0" fontId="8" fillId="20" borderId="0" applyNumberFormat="0" applyBorder="0" applyAlignment="0" applyProtection="0"/>
    <xf numFmtId="0" fontId="37" fillId="3" borderId="0" applyNumberFormat="0" applyBorder="0" applyAlignment="0" applyProtection="0"/>
    <xf numFmtId="0" fontId="8" fillId="11" borderId="0" applyNumberFormat="0" applyBorder="0" applyAlignment="0" applyProtection="0"/>
    <xf numFmtId="0" fontId="37" fillId="3" borderId="0" applyNumberFormat="0" applyBorder="0" applyAlignment="0" applyProtection="0"/>
    <xf numFmtId="0" fontId="8" fillId="11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48" fillId="8" borderId="1" applyNumberFormat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29" fillId="2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3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8" fillId="2" borderId="0" applyNumberFormat="0" applyBorder="0" applyAlignment="0" applyProtection="0"/>
    <xf numFmtId="0" fontId="8" fillId="0" borderId="0">
      <alignment/>
      <protection/>
    </xf>
    <xf numFmtId="0" fontId="8" fillId="11" borderId="0" applyNumberFormat="0" applyBorder="0" applyAlignment="0" applyProtection="0"/>
    <xf numFmtId="0" fontId="22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37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2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8" fillId="11" borderId="0" applyNumberFormat="0" applyBorder="0" applyAlignment="0" applyProtection="0"/>
    <xf numFmtId="176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8" fillId="11" borderId="0" applyNumberFormat="0" applyBorder="0" applyAlignment="0" applyProtection="0"/>
    <xf numFmtId="182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/>
      <protection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176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8" fillId="8" borderId="0" applyNumberFormat="0" applyBorder="0" applyAlignment="0" applyProtection="0"/>
    <xf numFmtId="0" fontId="8" fillId="11" borderId="0" applyNumberFormat="0" applyBorder="0" applyAlignment="0" applyProtection="0"/>
    <xf numFmtId="0" fontId="2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8" fillId="11" borderId="0" applyNumberFormat="0" applyBorder="0" applyAlignment="0" applyProtection="0"/>
    <xf numFmtId="0" fontId="2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8" fillId="8" borderId="0" applyNumberFormat="0" applyBorder="0" applyAlignment="0" applyProtection="0"/>
    <xf numFmtId="0" fontId="8" fillId="11" borderId="0" applyNumberFormat="0" applyBorder="0" applyAlignment="0" applyProtection="0"/>
    <xf numFmtId="176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0" fontId="29" fillId="4" borderId="0" applyNumberFormat="0" applyBorder="0" applyAlignment="0" applyProtection="0"/>
    <xf numFmtId="0" fontId="28" fillId="8" borderId="0" applyNumberFormat="0" applyBorder="0" applyAlignment="0" applyProtection="0"/>
    <xf numFmtId="0" fontId="8" fillId="2" borderId="0" applyNumberFormat="0" applyBorder="0" applyAlignment="0" applyProtection="0"/>
    <xf numFmtId="0" fontId="29" fillId="4" borderId="0" applyNumberFormat="0" applyBorder="0" applyAlignment="0" applyProtection="0"/>
    <xf numFmtId="0" fontId="2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8" fillId="2" borderId="0" applyNumberFormat="0" applyBorder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176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2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22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7" fillId="3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8" fillId="0" borderId="0">
      <alignment vertical="center"/>
      <protection/>
    </xf>
    <xf numFmtId="0" fontId="28" fillId="22" borderId="0" applyNumberFormat="0" applyBorder="0" applyAlignment="0" applyProtection="0"/>
    <xf numFmtId="183" fontId="67" fillId="0" borderId="0" applyFill="0" applyBorder="0" applyAlignment="0">
      <protection/>
    </xf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176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29" fillId="5" borderId="0" applyNumberFormat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0" borderId="0">
      <alignment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44" fillId="0" borderId="5" applyNumberFormat="0" applyFill="0" applyAlignment="0" applyProtection="0"/>
    <xf numFmtId="0" fontId="28" fillId="22" borderId="0" applyNumberFormat="0" applyBorder="0" applyAlignment="0" applyProtection="0"/>
    <xf numFmtId="0" fontId="44" fillId="0" borderId="5" applyNumberFormat="0" applyFill="0" applyAlignment="0" applyProtection="0"/>
    <xf numFmtId="0" fontId="28" fillId="22" borderId="0" applyNumberFormat="0" applyBorder="0" applyAlignment="0" applyProtection="0"/>
    <xf numFmtId="0" fontId="44" fillId="0" borderId="5" applyNumberFormat="0" applyFill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3" fillId="6" borderId="0" applyNumberFormat="0" applyBorder="0" applyAlignment="0" applyProtection="0"/>
    <xf numFmtId="0" fontId="29" fillId="4" borderId="0" applyNumberFormat="0" applyBorder="0" applyAlignment="0" applyProtection="0"/>
    <xf numFmtId="0" fontId="43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3" fillId="6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7" borderId="0" applyNumberFormat="0" applyBorder="0" applyAlignment="0" applyProtection="0"/>
    <xf numFmtId="0" fontId="28" fillId="4" borderId="0" applyNumberFormat="0" applyBorder="0" applyAlignment="0" applyProtection="0"/>
    <xf numFmtId="0" fontId="28" fillId="17" borderId="0" applyNumberFormat="0" applyBorder="0" applyAlignment="0" applyProtection="0"/>
    <xf numFmtId="0" fontId="29" fillId="22" borderId="0" applyNumberFormat="0" applyBorder="0" applyAlignment="0" applyProtection="0"/>
    <xf numFmtId="0" fontId="28" fillId="4" borderId="0" applyNumberFormat="0" applyBorder="0" applyAlignment="0" applyProtection="0"/>
    <xf numFmtId="0" fontId="28" fillId="17" borderId="0" applyNumberFormat="0" applyBorder="0" applyAlignment="0" applyProtection="0"/>
    <xf numFmtId="0" fontId="28" fillId="4" borderId="0" applyNumberFormat="0" applyBorder="0" applyAlignment="0" applyProtection="0"/>
    <xf numFmtId="0" fontId="28" fillId="17" borderId="0" applyNumberFormat="0" applyBorder="0" applyAlignment="0" applyProtection="0"/>
    <xf numFmtId="184" fontId="66" fillId="0" borderId="0">
      <alignment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28" fillId="17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7" borderId="0" applyNumberFormat="0" applyBorder="0" applyAlignment="0" applyProtection="0"/>
    <xf numFmtId="0" fontId="28" fillId="4" borderId="0" applyNumberFormat="0" applyBorder="0" applyAlignment="0" applyProtection="0"/>
    <xf numFmtId="0" fontId="29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7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0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2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0" fillId="14" borderId="7" applyNumberFormat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4" fillId="0" borderId="5" applyNumberFormat="0" applyFill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29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6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0" fillId="0" borderId="11" applyNumberFormat="0" applyFill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8" fillId="0" borderId="0">
      <alignment/>
      <protection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6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50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50" fillId="14" borderId="7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50" fillId="14" borderId="7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50" fillId="14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50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9" fillId="10" borderId="0" applyNumberFormat="0" applyBorder="0" applyAlignment="0" applyProtection="0"/>
    <xf numFmtId="0" fontId="30" fillId="14" borderId="7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9" fillId="10" borderId="0" applyNumberFormat="0" applyBorder="0" applyAlignment="0" applyProtection="0"/>
    <xf numFmtId="0" fontId="43" fillId="6" borderId="0" applyNumberFormat="0" applyBorder="0" applyAlignment="0" applyProtection="0"/>
    <xf numFmtId="0" fontId="30" fillId="14" borderId="7" applyNumberFormat="0" applyAlignment="0" applyProtection="0"/>
    <xf numFmtId="0" fontId="41" fillId="0" borderId="0">
      <alignment/>
      <protection/>
    </xf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48" fillId="13" borderId="1" applyNumberFormat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4" borderId="7" applyNumberFormat="0" applyAlignment="0" applyProtection="0"/>
    <xf numFmtId="0" fontId="29" fillId="10" borderId="0" applyNumberFormat="0" applyBorder="0" applyAlignment="0" applyProtection="0"/>
    <xf numFmtId="0" fontId="30" fillId="14" borderId="7" applyNumberFormat="0" applyAlignment="0" applyProtection="0"/>
    <xf numFmtId="0" fontId="29" fillId="10" borderId="0" applyNumberFormat="0" applyBorder="0" applyAlignment="0" applyProtection="0"/>
    <xf numFmtId="0" fontId="30" fillId="14" borderId="7" applyNumberFormat="0" applyAlignment="0" applyProtection="0"/>
    <xf numFmtId="0" fontId="29" fillId="10" borderId="0" applyNumberFormat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0" fillId="14" borderId="7" applyNumberFormat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0" borderId="0" applyNumberFormat="0" applyBorder="0" applyAlignment="0" applyProtection="0"/>
    <xf numFmtId="0" fontId="28" fillId="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9" fillId="0" borderId="0">
      <alignment vertical="center"/>
      <protection/>
    </xf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9" fillId="0" borderId="0">
      <alignment vertical="center"/>
      <protection/>
    </xf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2" fontId="56" fillId="0" borderId="0" applyProtection="0">
      <alignment/>
    </xf>
    <xf numFmtId="0" fontId="29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2" borderId="0" applyNumberFormat="0" applyBorder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50" fillId="14" borderId="7" applyNumberFormat="0" applyAlignment="0" applyProtection="0"/>
    <xf numFmtId="0" fontId="29" fillId="22" borderId="0" applyNumberFormat="0" applyBorder="0" applyAlignment="0" applyProtection="0"/>
    <xf numFmtId="0" fontId="50" fillId="14" borderId="7" applyNumberFormat="0" applyAlignment="0" applyProtection="0"/>
    <xf numFmtId="0" fontId="29" fillId="22" borderId="0" applyNumberFormat="0" applyBorder="0" applyAlignment="0" applyProtection="0"/>
    <xf numFmtId="0" fontId="50" fillId="14" borderId="7" applyNumberFormat="0" applyAlignment="0" applyProtection="0"/>
    <xf numFmtId="0" fontId="29" fillId="22" borderId="0" applyNumberFormat="0" applyBorder="0" applyAlignment="0" applyProtection="0"/>
    <xf numFmtId="0" fontId="50" fillId="14" borderId="7" applyNumberFormat="0" applyAlignment="0" applyProtection="0"/>
    <xf numFmtId="0" fontId="29" fillId="22" borderId="0" applyNumberFormat="0" applyBorder="0" applyAlignment="0" applyProtection="0"/>
    <xf numFmtId="0" fontId="50" fillId="14" borderId="7" applyNumberFormat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0" fillId="14" borderId="7" applyNumberFormat="0" applyAlignment="0" applyProtection="0"/>
    <xf numFmtId="0" fontId="29" fillId="22" borderId="0" applyNumberFormat="0" applyBorder="0" applyAlignment="0" applyProtection="0"/>
    <xf numFmtId="0" fontId="50" fillId="14" borderId="7" applyNumberFormat="0" applyAlignment="0" applyProtection="0"/>
    <xf numFmtId="0" fontId="60" fillId="0" borderId="11" applyNumberFormat="0" applyFill="0" applyAlignment="0" applyProtection="0"/>
    <xf numFmtId="0" fontId="29" fillId="22" borderId="0" applyNumberFormat="0" applyBorder="0" applyAlignment="0" applyProtection="0"/>
    <xf numFmtId="0" fontId="50" fillId="14" borderId="7" applyNumberFormat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0" fillId="14" borderId="7" applyNumberFormat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76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60" fillId="0" borderId="11" applyNumberFormat="0" applyFill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0" borderId="9" applyNumberFormat="0" applyFill="0" applyAlignment="0" applyProtection="0"/>
    <xf numFmtId="0" fontId="28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0" fillId="14" borderId="7" applyNumberFormat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0" fillId="14" borderId="7" applyNumberFormat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50" fillId="14" borderId="7" applyNumberFormat="0" applyAlignment="0" applyProtection="0"/>
    <xf numFmtId="9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54" fillId="0" borderId="15" applyNumberFormat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29" fillId="5" borderId="0" applyNumberFormat="0" applyBorder="0" applyAlignment="0" applyProtection="0"/>
    <xf numFmtId="0" fontId="29" fillId="20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2" borderId="0" applyNumberFormat="0" applyBorder="0" applyAlignment="0" applyProtection="0"/>
    <xf numFmtId="0" fontId="38" fillId="17" borderId="0" applyNumberFormat="0" applyBorder="0" applyAlignment="0" applyProtection="0"/>
    <xf numFmtId="0" fontId="29" fillId="23" borderId="0" applyNumberFormat="0" applyBorder="0" applyAlignment="0" applyProtection="0"/>
    <xf numFmtId="183" fontId="67" fillId="0" borderId="0" applyFill="0" applyBorder="0" applyAlignment="0"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184" fontId="66" fillId="0" borderId="0">
      <alignment vertical="center"/>
      <protection/>
    </xf>
    <xf numFmtId="0" fontId="0" fillId="0" borderId="0">
      <alignment vertical="center"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13" borderId="1" applyNumberFormat="0" applyAlignment="0" applyProtection="0"/>
    <xf numFmtId="181" fontId="66" fillId="0" borderId="0">
      <alignment/>
      <protection/>
    </xf>
    <xf numFmtId="0" fontId="48" fillId="8" borderId="1" applyNumberFormat="0" applyAlignment="0" applyProtection="0"/>
    <xf numFmtId="0" fontId="56" fillId="0" borderId="0" applyProtection="0">
      <alignment vertical="center"/>
    </xf>
    <xf numFmtId="0" fontId="56" fillId="0" borderId="0" applyProtection="0">
      <alignment/>
    </xf>
    <xf numFmtId="176" fontId="0" fillId="0" borderId="0" applyFont="0" applyFill="0" applyBorder="0" applyAlignment="0" applyProtection="0"/>
    <xf numFmtId="187" fontId="66" fillId="0" borderId="0">
      <alignment vertical="center"/>
      <protection/>
    </xf>
    <xf numFmtId="187" fontId="66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2" fontId="56" fillId="0" borderId="0" applyProtection="0">
      <alignment vertical="center"/>
    </xf>
    <xf numFmtId="0" fontId="54" fillId="0" borderId="15" applyNumberFormat="0" applyAlignment="0" applyProtection="0"/>
    <xf numFmtId="0" fontId="28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54" fillId="0" borderId="16">
      <alignment horizontal="left" vertical="center"/>
      <protection/>
    </xf>
    <xf numFmtId="0" fontId="54" fillId="0" borderId="16">
      <alignment horizontal="left" vertical="center"/>
      <protection/>
    </xf>
    <xf numFmtId="0" fontId="55" fillId="0" borderId="0" applyProtection="0">
      <alignment/>
    </xf>
    <xf numFmtId="0" fontId="54" fillId="0" borderId="0" applyProtection="0">
      <alignment vertical="center"/>
    </xf>
    <xf numFmtId="0" fontId="54" fillId="0" borderId="0" applyProtection="0">
      <alignment/>
    </xf>
    <xf numFmtId="0" fontId="57" fillId="0" borderId="0">
      <alignment vertical="center"/>
      <protection/>
    </xf>
    <xf numFmtId="0" fontId="0" fillId="0" borderId="0">
      <alignment/>
      <protection/>
    </xf>
    <xf numFmtId="0" fontId="56" fillId="0" borderId="17" applyProtection="0">
      <alignment vertical="center"/>
    </xf>
    <xf numFmtId="0" fontId="3" fillId="0" borderId="10">
      <alignment horizontal="distributed" vertical="center" wrapText="1"/>
      <protection/>
    </xf>
    <xf numFmtId="0" fontId="52" fillId="0" borderId="12" applyNumberFormat="0" applyFill="0" applyAlignment="0" applyProtection="0"/>
    <xf numFmtId="0" fontId="56" fillId="0" borderId="17" applyProtection="0">
      <alignment/>
    </xf>
    <xf numFmtId="0" fontId="30" fillId="14" borderId="7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3" fillId="0" borderId="10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8" fillId="13" borderId="1" applyNumberFormat="0" applyAlignment="0" applyProtection="0"/>
    <xf numFmtId="0" fontId="46" fillId="0" borderId="3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48" fillId="13" borderId="1" applyNumberFormat="0" applyAlignment="0" applyProtection="0"/>
    <xf numFmtId="0" fontId="60" fillId="0" borderId="11" applyNumberFormat="0" applyFill="0" applyAlignment="0" applyProtection="0"/>
    <xf numFmtId="0" fontId="48" fillId="13" borderId="1" applyNumberFormat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60" fillId="0" borderId="11" applyNumberFormat="0" applyFill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8" fillId="8" borderId="1" applyNumberFormat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68" fillId="3" borderId="0" applyNumberFormat="0" applyBorder="0" applyAlignment="0" applyProtection="0"/>
    <xf numFmtId="0" fontId="46" fillId="0" borderId="3" applyNumberFormat="0" applyFill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3" fillId="6" borderId="0" applyNumberFormat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58" fillId="0" borderId="4" applyNumberFormat="0" applyFill="0" applyAlignment="0" applyProtection="0"/>
    <xf numFmtId="176" fontId="0" fillId="0" borderId="0" applyFont="0" applyFill="0" applyBorder="0" applyAlignment="0" applyProtection="0"/>
    <xf numFmtId="0" fontId="58" fillId="0" borderId="4" applyNumberFormat="0" applyFill="0" applyAlignment="0" applyProtection="0"/>
    <xf numFmtId="176" fontId="0" fillId="0" borderId="0" applyFont="0" applyFill="0" applyBorder="0" applyAlignment="0" applyProtection="0"/>
    <xf numFmtId="0" fontId="58" fillId="0" borderId="4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0" fillId="0" borderId="0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0" fillId="0" borderId="0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0" fillId="0" borderId="0">
      <alignment/>
      <protection/>
    </xf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44" fillId="0" borderId="5" applyNumberFormat="0" applyFill="0" applyAlignment="0" applyProtection="0"/>
    <xf numFmtId="0" fontId="37" fillId="3" borderId="0" applyNumberFormat="0" applyBorder="0" applyAlignment="0" applyProtection="0"/>
    <xf numFmtId="0" fontId="44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4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4" fillId="0" borderId="5" applyNumberFormat="0" applyFill="0" applyAlignment="0" applyProtection="0"/>
    <xf numFmtId="0" fontId="37" fillId="3" borderId="0" applyNumberFormat="0" applyBorder="0" applyAlignment="0" applyProtection="0"/>
    <xf numFmtId="0" fontId="52" fillId="0" borderId="12" applyNumberFormat="0" applyFill="0" applyAlignment="0" applyProtection="0"/>
    <xf numFmtId="0" fontId="37" fillId="3" borderId="0" applyNumberFormat="0" applyBorder="0" applyAlignment="0" applyProtection="0"/>
    <xf numFmtId="0" fontId="52" fillId="0" borderId="12" applyNumberFormat="0" applyFill="0" applyAlignment="0" applyProtection="0"/>
    <xf numFmtId="0" fontId="44" fillId="0" borderId="5" applyNumberFormat="0" applyFill="0" applyAlignment="0" applyProtection="0"/>
    <xf numFmtId="0" fontId="37" fillId="3" borderId="0" applyNumberFormat="0" applyBorder="0" applyAlignment="0" applyProtection="0"/>
    <xf numFmtId="0" fontId="52" fillId="0" borderId="12" applyNumberFormat="0" applyFill="0" applyAlignment="0" applyProtection="0"/>
    <xf numFmtId="0" fontId="37" fillId="3" borderId="0" applyNumberFormat="0" applyBorder="0" applyAlignment="0" applyProtection="0"/>
    <xf numFmtId="0" fontId="52" fillId="0" borderId="12" applyNumberFormat="0" applyFill="0" applyAlignment="0" applyProtection="0"/>
    <xf numFmtId="0" fontId="37" fillId="3" borderId="0" applyNumberFormat="0" applyBorder="0" applyAlignment="0" applyProtection="0"/>
    <xf numFmtId="0" fontId="52" fillId="0" borderId="12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18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0" fillId="0" borderId="0">
      <alignment/>
      <protection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6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10">
      <alignment horizontal="distributed" vertical="center" wrapText="1"/>
      <protection/>
    </xf>
    <xf numFmtId="0" fontId="0" fillId="0" borderId="0">
      <alignment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9" applyNumberFormat="0" applyFill="0" applyAlignment="0" applyProtection="0"/>
    <xf numFmtId="176" fontId="0" fillId="0" borderId="0" applyFont="0" applyFill="0" applyBorder="0" applyAlignment="0" applyProtection="0"/>
    <xf numFmtId="0" fontId="67" fillId="0" borderId="0">
      <alignment/>
      <protection/>
    </xf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37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30" fillId="14" borderId="7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8" borderId="6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9" fillId="13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14" borderId="7" applyNumberFormat="0" applyAlignment="0" applyProtection="0"/>
    <xf numFmtId="177" fontId="3" fillId="0" borderId="10">
      <alignment vertical="center"/>
      <protection locked="0"/>
    </xf>
    <xf numFmtId="0" fontId="8" fillId="0" borderId="0">
      <alignment/>
      <protection/>
    </xf>
    <xf numFmtId="0" fontId="30" fillId="14" borderId="7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2" borderId="1" applyNumberFormat="0" applyAlignment="0" applyProtection="0"/>
    <xf numFmtId="0" fontId="0" fillId="0" borderId="0">
      <alignment vertical="center"/>
      <protection/>
    </xf>
    <xf numFmtId="0" fontId="39" fillId="2" borderId="1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9" applyNumberFormat="0" applyFill="0" applyAlignment="0" applyProtection="0"/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3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3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18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14" borderId="7" applyNumberFormat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50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37" fillId="3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3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14" applyNumberFormat="0" applyFill="0" applyAlignment="0" applyProtection="0"/>
    <xf numFmtId="176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0" fontId="32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13" borderId="1" applyNumberFormat="0" applyAlignment="0" applyProtection="0"/>
    <xf numFmtId="176" fontId="0" fillId="0" borderId="0" applyFont="0" applyFill="0" applyBorder="0" applyAlignment="0" applyProtection="0"/>
    <xf numFmtId="0" fontId="50" fillId="14" borderId="7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9" borderId="2" applyNumberFormat="0" applyFon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2" fillId="0" borderId="10" xfId="112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3" fillId="0" borderId="10" xfId="3817" applyNumberFormat="1" applyFont="1" applyFill="1" applyBorder="1" applyAlignment="1" applyProtection="1">
      <alignment vertical="center"/>
      <protection/>
    </xf>
    <xf numFmtId="0" fontId="3" fillId="0" borderId="10" xfId="927" applyFont="1" applyFill="1" applyBorder="1" applyAlignme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3" fontId="3" fillId="0" borderId="10" xfId="3817" applyNumberFormat="1" applyFont="1" applyFill="1" applyBorder="1" applyAlignment="1" applyProtection="1">
      <alignment horizontal="left" vertical="center" indent="2"/>
      <protection/>
    </xf>
    <xf numFmtId="0" fontId="0" fillId="0" borderId="0" xfId="3479" applyFill="1" applyAlignment="1">
      <alignment/>
      <protection/>
    </xf>
    <xf numFmtId="0" fontId="4" fillId="0" borderId="0" xfId="3479" applyNumberFormat="1" applyFont="1" applyFill="1" applyBorder="1" applyAlignment="1" applyProtection="1">
      <alignment horizontal="center" vertical="center"/>
      <protection/>
    </xf>
    <xf numFmtId="0" fontId="0" fillId="0" borderId="0" xfId="3479" applyNumberFormat="1" applyFont="1" applyFill="1" applyBorder="1" applyAlignment="1" applyProtection="1">
      <alignment/>
      <protection/>
    </xf>
    <xf numFmtId="0" fontId="5" fillId="0" borderId="0" xfId="3908" applyFont="1" applyFill="1">
      <alignment vertical="center"/>
      <protection/>
    </xf>
    <xf numFmtId="0" fontId="0" fillId="0" borderId="0" xfId="3908" applyFill="1">
      <alignment vertical="center"/>
      <protection/>
    </xf>
    <xf numFmtId="190" fontId="0" fillId="0" borderId="0" xfId="3908" applyNumberFormat="1" applyFill="1" applyAlignment="1">
      <alignment horizontal="right" vertical="center"/>
      <protection/>
    </xf>
    <xf numFmtId="0" fontId="6" fillId="0" borderId="10" xfId="3479" applyNumberFormat="1" applyFont="1" applyFill="1" applyBorder="1" applyAlignment="1" applyProtection="1">
      <alignment horizontal="center" vertical="center" wrapText="1"/>
      <protection/>
    </xf>
    <xf numFmtId="190" fontId="2" fillId="0" borderId="10" xfId="3908" applyNumberFormat="1" applyFont="1" applyFill="1" applyBorder="1" applyAlignment="1">
      <alignment horizontal="center" vertical="center" wrapText="1"/>
      <protection/>
    </xf>
    <xf numFmtId="0" fontId="7" fillId="0" borderId="10" xfId="3479" applyNumberFormat="1" applyFont="1" applyFill="1" applyBorder="1" applyAlignment="1" applyProtection="1">
      <alignment horizontal="left" vertical="center" wrapText="1"/>
      <protection/>
    </xf>
    <xf numFmtId="191" fontId="7" fillId="0" borderId="10" xfId="3479" applyNumberFormat="1" applyFont="1" applyFill="1" applyBorder="1" applyAlignment="1" applyProtection="1">
      <alignment vertical="center" wrapText="1"/>
      <protection/>
    </xf>
    <xf numFmtId="177" fontId="2" fillId="0" borderId="10" xfId="3089" applyNumberFormat="1" applyFont="1" applyFill="1" applyBorder="1" applyAlignment="1" applyProtection="1">
      <alignment vertical="center" wrapText="1"/>
      <protection/>
    </xf>
    <xf numFmtId="49" fontId="3" fillId="0" borderId="10" xfId="3874" applyNumberFormat="1" applyFont="1" applyFill="1" applyBorder="1" applyAlignment="1">
      <alignment vertical="center"/>
      <protection/>
    </xf>
    <xf numFmtId="191" fontId="8" fillId="0" borderId="10" xfId="3479" applyNumberFormat="1" applyFont="1" applyFill="1" applyBorder="1" applyAlignment="1" applyProtection="1">
      <alignment vertical="center" wrapText="1"/>
      <protection/>
    </xf>
    <xf numFmtId="49" fontId="3" fillId="0" borderId="10" xfId="3874" applyNumberFormat="1" applyFont="1" applyFill="1" applyBorder="1" applyAlignment="1">
      <alignment vertical="center"/>
      <protection/>
    </xf>
    <xf numFmtId="0" fontId="3" fillId="0" borderId="10" xfId="3479" applyFont="1" applyFill="1" applyBorder="1" applyAlignment="1">
      <alignment vertical="center"/>
      <protection/>
    </xf>
    <xf numFmtId="49" fontId="3" fillId="0" borderId="10" xfId="2878" applyNumberFormat="1" applyFont="1" applyFill="1" applyBorder="1" applyAlignment="1">
      <alignment vertical="center"/>
      <protection/>
    </xf>
    <xf numFmtId="49" fontId="3" fillId="0" borderId="10" xfId="2882" applyNumberFormat="1" applyFont="1" applyFill="1" applyBorder="1" applyAlignment="1">
      <alignment vertical="center"/>
      <protection/>
    </xf>
    <xf numFmtId="49" fontId="3" fillId="0" borderId="10" xfId="3461" applyNumberFormat="1" applyFont="1" applyFill="1" applyBorder="1" applyAlignment="1">
      <alignment vertical="center"/>
      <protection/>
    </xf>
    <xf numFmtId="0" fontId="9" fillId="0" borderId="10" xfId="3479" applyNumberFormat="1" applyFont="1" applyFill="1" applyBorder="1" applyAlignment="1" applyProtection="1">
      <alignment horizontal="left" vertical="center" wrapText="1"/>
      <protection/>
    </xf>
    <xf numFmtId="49" fontId="3" fillId="0" borderId="10" xfId="2887" applyNumberFormat="1" applyFont="1" applyFill="1" applyBorder="1" applyAlignment="1">
      <alignment vertical="center"/>
      <protection/>
    </xf>
    <xf numFmtId="0" fontId="8" fillId="0" borderId="10" xfId="3479" applyNumberFormat="1" applyFont="1" applyFill="1" applyBorder="1" applyAlignment="1" applyProtection="1">
      <alignment horizontal="left" vertical="center" wrapText="1"/>
      <protection/>
    </xf>
    <xf numFmtId="49" fontId="3" fillId="0" borderId="10" xfId="3313" applyNumberFormat="1" applyFont="1" applyFill="1" applyBorder="1" applyAlignment="1">
      <alignment vertical="center"/>
      <protection/>
    </xf>
    <xf numFmtId="49" fontId="3" fillId="0" borderId="10" xfId="3875" applyNumberFormat="1" applyFont="1" applyFill="1" applyBorder="1" applyAlignment="1">
      <alignment vertical="center"/>
      <protection/>
    </xf>
    <xf numFmtId="49" fontId="3" fillId="0" borderId="10" xfId="2879" applyNumberFormat="1" applyFont="1" applyFill="1" applyBorder="1" applyAlignment="1">
      <alignment vertical="center"/>
      <protection/>
    </xf>
    <xf numFmtId="49" fontId="3" fillId="0" borderId="10" xfId="3872" applyNumberFormat="1" applyFont="1" applyFill="1" applyBorder="1" applyAlignment="1">
      <alignment vertical="center"/>
      <protection/>
    </xf>
    <xf numFmtId="49" fontId="3" fillId="0" borderId="10" xfId="3308" applyNumberFormat="1" applyFont="1" applyFill="1" applyBorder="1" applyAlignment="1">
      <alignment vertical="center"/>
      <protection/>
    </xf>
    <xf numFmtId="0" fontId="3" fillId="0" borderId="10" xfId="3479" applyFont="1" applyFill="1" applyBorder="1" applyAlignment="1">
      <alignment vertical="center"/>
      <protection/>
    </xf>
    <xf numFmtId="192" fontId="3" fillId="0" borderId="10" xfId="3479" applyNumberFormat="1" applyFont="1" applyFill="1" applyBorder="1" applyAlignment="1" applyProtection="1">
      <alignment vertical="center" wrapText="1"/>
      <protection/>
    </xf>
    <xf numFmtId="0" fontId="8" fillId="0" borderId="10" xfId="3479" applyNumberFormat="1" applyFont="1" applyFill="1" applyBorder="1" applyAlignment="1" applyProtection="1">
      <alignment horizontal="left" vertical="center" wrapText="1"/>
      <protection/>
    </xf>
    <xf numFmtId="0" fontId="0" fillId="0" borderId="10" xfId="3479" applyFill="1" applyBorder="1" applyAlignment="1">
      <alignment vertical="center"/>
      <protection/>
    </xf>
    <xf numFmtId="0" fontId="0" fillId="0" borderId="0" xfId="3908" applyFont="1" applyFill="1" applyBorder="1" applyAlignment="1">
      <alignment vertical="center"/>
      <protection/>
    </xf>
    <xf numFmtId="190" fontId="0" fillId="0" borderId="0" xfId="3908" applyNumberFormat="1" applyFont="1" applyFill="1" applyBorder="1" applyAlignment="1">
      <alignment vertical="center"/>
      <protection/>
    </xf>
    <xf numFmtId="0" fontId="1" fillId="0" borderId="0" xfId="3908" applyFont="1" applyFill="1" applyBorder="1" applyAlignment="1">
      <alignment horizontal="center" vertical="center"/>
      <protection/>
    </xf>
    <xf numFmtId="0" fontId="0" fillId="0" borderId="0" xfId="3908" applyFont="1" applyFill="1" applyBorder="1" applyAlignment="1">
      <alignment vertical="center"/>
      <protection/>
    </xf>
    <xf numFmtId="0" fontId="5" fillId="0" borderId="0" xfId="3908" applyFont="1" applyFill="1" applyBorder="1" applyAlignment="1">
      <alignment vertical="center"/>
      <protection/>
    </xf>
    <xf numFmtId="190" fontId="0" fillId="0" borderId="0" xfId="3908" applyNumberFormat="1" applyFont="1" applyFill="1" applyBorder="1" applyAlignment="1">
      <alignment horizontal="right" vertical="center"/>
      <protection/>
    </xf>
    <xf numFmtId="0" fontId="10" fillId="0" borderId="10" xfId="3908" applyFont="1" applyFill="1" applyBorder="1" applyAlignment="1">
      <alignment horizontal="distributed" vertical="center" wrapText="1" indent="3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93" fontId="3" fillId="0" borderId="10" xfId="3152" applyNumberFormat="1" applyFont="1" applyBorder="1" applyAlignment="1">
      <alignment vertical="center"/>
    </xf>
    <xf numFmtId="194" fontId="3" fillId="0" borderId="10" xfId="0" applyNumberFormat="1" applyFont="1" applyFill="1" applyBorder="1" applyAlignment="1">
      <alignment horizontal="right" vertical="center"/>
    </xf>
    <xf numFmtId="0" fontId="3" fillId="0" borderId="0" xfId="3908" applyFont="1" applyFill="1" applyBorder="1" applyAlignment="1">
      <alignment vertical="center"/>
      <protection/>
    </xf>
    <xf numFmtId="0" fontId="9" fillId="0" borderId="10" xfId="3479" applyNumberFormat="1" applyFont="1" applyFill="1" applyBorder="1" applyAlignment="1" applyProtection="1">
      <alignment horizontal="left" vertical="center" wrapText="1" indent="1"/>
      <protection/>
    </xf>
    <xf numFmtId="0" fontId="8" fillId="0" borderId="10" xfId="3479" applyNumberFormat="1" applyFont="1" applyFill="1" applyBorder="1" applyAlignment="1" applyProtection="1">
      <alignment horizontal="left" vertical="center" wrapText="1" indent="1"/>
      <protection/>
    </xf>
    <xf numFmtId="190" fontId="3" fillId="0" borderId="10" xfId="3908" applyNumberFormat="1" applyFont="1" applyFill="1" applyBorder="1" applyAlignment="1">
      <alignment horizontal="right" vertical="center"/>
      <protection/>
    </xf>
    <xf numFmtId="195" fontId="2" fillId="0" borderId="10" xfId="0" applyNumberFormat="1" applyFont="1" applyFill="1" applyBorder="1" applyAlignment="1">
      <alignment horizontal="right" vertical="center"/>
    </xf>
    <xf numFmtId="190" fontId="2" fillId="0" borderId="10" xfId="3908" applyNumberFormat="1" applyFont="1" applyFill="1" applyBorder="1" applyAlignment="1">
      <alignment horizontal="right" vertical="center"/>
      <protection/>
    </xf>
    <xf numFmtId="193" fontId="2" fillId="0" borderId="10" xfId="3152" applyNumberFormat="1" applyFont="1" applyBorder="1" applyAlignment="1">
      <alignment vertical="center"/>
    </xf>
    <xf numFmtId="190" fontId="2" fillId="0" borderId="10" xfId="3908" applyNumberFormat="1" applyFont="1" applyFill="1" applyBorder="1" applyAlignment="1">
      <alignment vertical="center"/>
      <protection/>
    </xf>
    <xf numFmtId="195" fontId="8" fillId="0" borderId="10" xfId="2283" applyNumberFormat="1" applyFont="1" applyFill="1" applyBorder="1" applyAlignment="1">
      <alignment horizontal="right" vertical="center"/>
      <protection/>
    </xf>
    <xf numFmtId="195" fontId="3" fillId="0" borderId="10" xfId="0" applyNumberFormat="1" applyFont="1" applyFill="1" applyBorder="1" applyAlignment="1">
      <alignment horizontal="center" vertical="center"/>
    </xf>
    <xf numFmtId="0" fontId="2" fillId="0" borderId="10" xfId="3908" applyFont="1" applyFill="1" applyBorder="1" applyAlignment="1">
      <alignment horizontal="center" vertical="center"/>
      <protection/>
    </xf>
    <xf numFmtId="0" fontId="2" fillId="0" borderId="10" xfId="3908" applyFont="1" applyFill="1" applyBorder="1" applyAlignment="1">
      <alignment horizontal="distributed" vertical="center" wrapText="1" indent="3"/>
      <protection/>
    </xf>
    <xf numFmtId="3" fontId="3" fillId="0" borderId="10" xfId="3908" applyNumberFormat="1" applyFont="1" applyFill="1" applyBorder="1" applyAlignment="1">
      <alignment horizontal="right" vertical="center"/>
      <protection/>
    </xf>
    <xf numFmtId="0" fontId="3" fillId="0" borderId="10" xfId="3908" applyFont="1" applyFill="1" applyBorder="1" applyAlignment="1">
      <alignment vertical="center"/>
      <protection/>
    </xf>
    <xf numFmtId="190" fontId="3" fillId="0" borderId="10" xfId="3908" applyNumberFormat="1" applyFont="1" applyFill="1" applyBorder="1" applyAlignment="1">
      <alignment vertical="center"/>
      <protection/>
    </xf>
    <xf numFmtId="0" fontId="11" fillId="0" borderId="0" xfId="3908" applyFont="1" applyFill="1" applyBorder="1" applyAlignment="1">
      <alignment vertical="center"/>
      <protection/>
    </xf>
    <xf numFmtId="0" fontId="7" fillId="0" borderId="10" xfId="3479" applyNumberFormat="1" applyFont="1" applyFill="1" applyBorder="1" applyAlignment="1" applyProtection="1">
      <alignment horizontal="center" vertical="center" wrapText="1"/>
      <protection/>
    </xf>
    <xf numFmtId="190" fontId="3" fillId="0" borderId="0" xfId="3908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2283" applyFont="1" applyFill="1" applyAlignment="1">
      <alignment horizontal="center" vertical="center"/>
      <protection/>
    </xf>
    <xf numFmtId="0" fontId="8" fillId="0" borderId="0" xfId="2283" applyFill="1" applyBorder="1">
      <alignment vertical="center"/>
      <protection/>
    </xf>
    <xf numFmtId="0" fontId="12" fillId="0" borderId="0" xfId="2283" applyFont="1" applyFill="1" applyBorder="1" applyAlignment="1">
      <alignment vertical="center"/>
      <protection/>
    </xf>
    <xf numFmtId="0" fontId="12" fillId="0" borderId="0" xfId="2283" applyFont="1" applyFill="1" applyBorder="1" applyAlignment="1">
      <alignment horizontal="right" vertical="center"/>
      <protection/>
    </xf>
    <xf numFmtId="0" fontId="7" fillId="0" borderId="10" xfId="2283" applyFont="1" applyFill="1" applyBorder="1" applyAlignment="1">
      <alignment horizontal="center" vertical="center" wrapText="1"/>
      <protection/>
    </xf>
    <xf numFmtId="0" fontId="7" fillId="0" borderId="10" xfId="2283" applyFont="1" applyFill="1" applyBorder="1" applyAlignment="1">
      <alignment horizontal="center" vertical="center" wrapText="1"/>
      <protection/>
    </xf>
    <xf numFmtId="49" fontId="3" fillId="0" borderId="10" xfId="2883" applyNumberFormat="1" applyFont="1" applyFill="1" applyBorder="1">
      <alignment/>
      <protection/>
    </xf>
    <xf numFmtId="0" fontId="7" fillId="0" borderId="10" xfId="2283" applyFont="1" applyFill="1" applyBorder="1">
      <alignment vertical="center"/>
      <protection/>
    </xf>
    <xf numFmtId="0" fontId="8" fillId="0" borderId="10" xfId="2283" applyFont="1" applyFill="1" applyBorder="1">
      <alignment vertical="center"/>
      <protection/>
    </xf>
    <xf numFmtId="49" fontId="3" fillId="0" borderId="10" xfId="2883" applyNumberFormat="1" applyFont="1" applyFill="1" applyBorder="1" applyAlignment="1">
      <alignment horizontal="left" indent="2"/>
      <protection/>
    </xf>
    <xf numFmtId="0" fontId="2" fillId="0" borderId="10" xfId="0" applyFont="1" applyFill="1" applyBorder="1" applyAlignment="1">
      <alignment vertical="center"/>
    </xf>
    <xf numFmtId="49" fontId="3" fillId="0" borderId="10" xfId="2883" applyNumberFormat="1" applyFont="1" applyFill="1" applyBorder="1" applyAlignment="1">
      <alignment/>
      <protection/>
    </xf>
    <xf numFmtId="0" fontId="3" fillId="0" borderId="10" xfId="0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0" fontId="7" fillId="0" borderId="10" xfId="2283" applyFont="1" applyFill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>
      <alignment vertical="center"/>
    </xf>
    <xf numFmtId="0" fontId="8" fillId="0" borderId="10" xfId="2283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8" fillId="0" borderId="10" xfId="2283" applyFont="1" applyFill="1" applyBorder="1" applyAlignment="1">
      <alignment vertical="center"/>
      <protection/>
    </xf>
    <xf numFmtId="0" fontId="8" fillId="0" borderId="10" xfId="2283" applyFont="1" applyFill="1" applyBorder="1" applyAlignment="1">
      <alignment horizontal="left" vertical="center" indent="2"/>
      <protection/>
    </xf>
    <xf numFmtId="192" fontId="8" fillId="0" borderId="10" xfId="2283" applyNumberFormat="1" applyFont="1" applyFill="1" applyBorder="1">
      <alignment vertical="center"/>
      <protection/>
    </xf>
    <xf numFmtId="0" fontId="8" fillId="0" borderId="10" xfId="2283" applyFont="1" applyFill="1" applyBorder="1">
      <alignment vertical="center"/>
      <protection/>
    </xf>
    <xf numFmtId="0" fontId="4" fillId="0" borderId="0" xfId="2283" applyFont="1" applyFill="1" applyBorder="1" applyAlignment="1">
      <alignment horizontal="center" vertical="center"/>
      <protection/>
    </xf>
    <xf numFmtId="0" fontId="8" fillId="0" borderId="0" xfId="2283" applyFont="1" applyFill="1" applyBorder="1" applyAlignment="1">
      <alignment vertical="center"/>
      <protection/>
    </xf>
    <xf numFmtId="0" fontId="12" fillId="0" borderId="0" xfId="2283" applyFont="1" applyFill="1" applyBorder="1" applyAlignment="1">
      <alignment vertical="center"/>
      <protection/>
    </xf>
    <xf numFmtId="0" fontId="12" fillId="0" borderId="0" xfId="2283" applyFont="1" applyFill="1" applyBorder="1" applyAlignment="1">
      <alignment horizontal="right" vertical="center"/>
      <protection/>
    </xf>
    <xf numFmtId="0" fontId="13" fillId="0" borderId="10" xfId="2283" applyFont="1" applyFill="1" applyBorder="1" applyAlignment="1">
      <alignment horizontal="center" vertical="center" wrapText="1"/>
      <protection/>
    </xf>
    <xf numFmtId="0" fontId="8" fillId="0" borderId="10" xfId="2283" applyFont="1" applyFill="1" applyBorder="1" applyAlignment="1">
      <alignment vertical="center"/>
      <protection/>
    </xf>
    <xf numFmtId="0" fontId="7" fillId="0" borderId="10" xfId="2283" applyFont="1" applyFill="1" applyBorder="1" applyAlignment="1">
      <alignment horizontal="center" vertical="center"/>
      <protection/>
    </xf>
    <xf numFmtId="0" fontId="12" fillId="0" borderId="0" xfId="228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2283" applyFont="1" applyAlignment="1">
      <alignment horizontal="center" vertical="center"/>
      <protection/>
    </xf>
    <xf numFmtId="0" fontId="8" fillId="0" borderId="0" xfId="2283">
      <alignment vertical="center"/>
      <protection/>
    </xf>
    <xf numFmtId="0" fontId="13" fillId="0" borderId="10" xfId="2283" applyFont="1" applyBorder="1" applyAlignment="1">
      <alignment horizontal="center" vertical="center"/>
      <protection/>
    </xf>
    <xf numFmtId="0" fontId="7" fillId="0" borderId="10" xfId="2283" applyFont="1" applyBorder="1" applyAlignment="1">
      <alignment horizontal="center" vertical="center"/>
      <protection/>
    </xf>
    <xf numFmtId="0" fontId="8" fillId="0" borderId="10" xfId="2283" applyFont="1" applyBorder="1">
      <alignment vertical="center"/>
      <protection/>
    </xf>
    <xf numFmtId="0" fontId="11" fillId="0" borderId="10" xfId="2283" applyFont="1" applyBorder="1">
      <alignment vertical="center"/>
      <protection/>
    </xf>
    <xf numFmtId="0" fontId="7" fillId="0" borderId="10" xfId="2283" applyFont="1" applyBorder="1">
      <alignment vertical="center"/>
      <protection/>
    </xf>
    <xf numFmtId="0" fontId="14" fillId="0" borderId="20" xfId="0" applyFont="1" applyBorder="1" applyAlignment="1">
      <alignment horizontal="left" vertical="center" wrapText="1"/>
    </xf>
    <xf numFmtId="0" fontId="8" fillId="0" borderId="0" xfId="228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2283" applyFill="1" applyBorder="1" applyAlignment="1">
      <alignment horizontal="right" vertical="center"/>
      <protection/>
    </xf>
    <xf numFmtId="0" fontId="13" fillId="0" borderId="10" xfId="2283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92" fontId="7" fillId="0" borderId="10" xfId="2283" applyNumberFormat="1" applyFont="1" applyFill="1" applyBorder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0" borderId="0" xfId="2283" applyFont="1" applyFill="1" applyBorder="1" applyAlignment="1">
      <alignment horizontal="right" vertical="center"/>
      <protection/>
    </xf>
    <xf numFmtId="0" fontId="7" fillId="0" borderId="10" xfId="2283" applyFont="1" applyFill="1" applyBorder="1" applyAlignment="1">
      <alignment horizontal="left" vertical="center"/>
      <protection/>
    </xf>
    <xf numFmtId="194" fontId="3" fillId="0" borderId="10" xfId="0" applyNumberFormat="1" applyFont="1" applyFill="1" applyBorder="1" applyAlignment="1">
      <alignment horizontal="right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3" fontId="3" fillId="0" borderId="10" xfId="3868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0" xfId="2283" applyFont="1" applyFill="1" applyBorder="1" applyAlignment="1">
      <alignment vertical="center"/>
      <protection/>
    </xf>
    <xf numFmtId="0" fontId="8" fillId="0" borderId="10" xfId="2283" applyFont="1" applyFill="1" applyBorder="1" applyAlignment="1">
      <alignment horizontal="left" vertical="center" indent="2"/>
      <protection/>
    </xf>
    <xf numFmtId="0" fontId="8" fillId="0" borderId="0" xfId="2283" applyFont="1" applyFill="1" applyBorder="1" applyAlignment="1">
      <alignment horizontal="right" vertical="center"/>
      <protection/>
    </xf>
    <xf numFmtId="0" fontId="7" fillId="0" borderId="10" xfId="2283" applyFont="1" applyFill="1" applyBorder="1" applyAlignment="1">
      <alignment horizontal="left" vertical="center"/>
      <protection/>
    </xf>
    <xf numFmtId="0" fontId="8" fillId="0" borderId="10" xfId="2283" applyFont="1" applyFill="1" applyBorder="1" applyAlignment="1">
      <alignment horizontal="left" vertical="center"/>
      <protection/>
    </xf>
    <xf numFmtId="3" fontId="3" fillId="0" borderId="10" xfId="3868" applyNumberFormat="1" applyFont="1" applyFill="1" applyBorder="1" applyAlignment="1" applyProtection="1">
      <alignment vertical="center"/>
      <protection/>
    </xf>
    <xf numFmtId="0" fontId="8" fillId="0" borderId="10" xfId="228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" fillId="0" borderId="10" xfId="1658" applyFont="1" applyFill="1" applyBorder="1" applyAlignment="1">
      <alignment horizontal="center" vertical="center"/>
      <protection/>
    </xf>
    <xf numFmtId="0" fontId="3" fillId="0" borderId="10" xfId="1128" applyFont="1" applyFill="1" applyBorder="1" applyAlignment="1">
      <alignment horizontal="center" vertical="center"/>
      <protection/>
    </xf>
    <xf numFmtId="196" fontId="8" fillId="0" borderId="21" xfId="0" applyNumberFormat="1" applyFont="1" applyFill="1" applyBorder="1" applyAlignment="1">
      <alignment horizontal="right" vertical="center" wrapText="1"/>
    </xf>
    <xf numFmtId="192" fontId="3" fillId="0" borderId="10" xfId="0" applyNumberFormat="1" applyFont="1" applyFill="1" applyBorder="1" applyAlignment="1">
      <alignment vertical="center"/>
    </xf>
    <xf numFmtId="0" fontId="3" fillId="0" borderId="10" xfId="1128" applyFont="1" applyFill="1" applyBorder="1" applyAlignment="1">
      <alignment vertical="center"/>
      <protection/>
    </xf>
    <xf numFmtId="0" fontId="3" fillId="0" borderId="10" xfId="1128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665" applyAlignment="1">
      <alignment vertical="center"/>
      <protection/>
    </xf>
    <xf numFmtId="0" fontId="1" fillId="0" borderId="0" xfId="2888" applyFont="1" applyAlignment="1">
      <alignment horizontal="center" vertical="center"/>
      <protection/>
    </xf>
    <xf numFmtId="0" fontId="0" fillId="0" borderId="0" xfId="2247" applyAlignment="1">
      <alignment horizontal="center" vertical="center"/>
      <protection/>
    </xf>
    <xf numFmtId="0" fontId="3" fillId="0" borderId="0" xfId="2247" applyFont="1" applyAlignment="1">
      <alignment horizontal="right" vertical="center"/>
      <protection/>
    </xf>
    <xf numFmtId="0" fontId="2" fillId="0" borderId="10" xfId="2247" applyFont="1" applyBorder="1" applyAlignment="1">
      <alignment horizontal="center" vertical="center"/>
      <protection/>
    </xf>
    <xf numFmtId="0" fontId="3" fillId="0" borderId="10" xfId="2247" applyFont="1" applyBorder="1" applyAlignment="1">
      <alignment horizontal="left" vertical="center"/>
      <protection/>
    </xf>
    <xf numFmtId="0" fontId="3" fillId="0" borderId="10" xfId="2247" applyFont="1" applyBorder="1" applyAlignment="1">
      <alignment vertical="center"/>
      <protection/>
    </xf>
    <xf numFmtId="0" fontId="2" fillId="0" borderId="10" xfId="2247" applyFont="1" applyBorder="1" applyAlignment="1">
      <alignment vertical="center"/>
      <protection/>
    </xf>
    <xf numFmtId="0" fontId="10" fillId="0" borderId="20" xfId="2247" applyFont="1" applyBorder="1" applyAlignment="1">
      <alignment vertical="center" wrapText="1"/>
      <protection/>
    </xf>
    <xf numFmtId="0" fontId="0" fillId="0" borderId="20" xfId="2247" applyFont="1" applyBorder="1" applyAlignment="1">
      <alignment vertical="center" wrapText="1"/>
      <protection/>
    </xf>
    <xf numFmtId="0" fontId="0" fillId="0" borderId="20" xfId="2247" applyBorder="1" applyAlignment="1">
      <alignment vertical="center" wrapText="1"/>
      <protection/>
    </xf>
    <xf numFmtId="0" fontId="0" fillId="0" borderId="0" xfId="2888" applyFont="1" applyAlignment="1">
      <alignment horizontal="center" vertical="center"/>
      <protection/>
    </xf>
    <xf numFmtId="0" fontId="8" fillId="0" borderId="0" xfId="2283" applyFont="1" applyBorder="1" applyAlignment="1">
      <alignment horizontal="right" vertical="center"/>
      <protection/>
    </xf>
    <xf numFmtId="0" fontId="2" fillId="0" borderId="10" xfId="2888" applyFont="1" applyBorder="1" applyAlignment="1">
      <alignment horizontal="center" vertical="center" wrapText="1"/>
      <protection/>
    </xf>
    <xf numFmtId="0" fontId="2" fillId="0" borderId="10" xfId="2888" applyFont="1" applyBorder="1">
      <alignment vertical="center"/>
      <protection/>
    </xf>
    <xf numFmtId="0" fontId="3" fillId="0" borderId="10" xfId="2888" applyFont="1" applyBorder="1">
      <alignment vertical="center"/>
      <protection/>
    </xf>
    <xf numFmtId="0" fontId="3" fillId="0" borderId="10" xfId="2888" applyFont="1" applyBorder="1" applyAlignment="1">
      <alignment horizontal="left" vertical="center" indent="1"/>
      <protection/>
    </xf>
    <xf numFmtId="0" fontId="3" fillId="13" borderId="10" xfId="2888" applyFont="1" applyFill="1" applyBorder="1" applyAlignment="1">
      <alignment horizontal="left" vertical="center" indent="1"/>
      <protection/>
    </xf>
    <xf numFmtId="0" fontId="3" fillId="0" borderId="10" xfId="0" applyFont="1" applyBorder="1" applyAlignment="1">
      <alignment vertical="center"/>
    </xf>
    <xf numFmtId="0" fontId="18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9" fillId="0" borderId="0" xfId="335" applyFill="1">
      <alignment vertical="center"/>
      <protection/>
    </xf>
    <xf numFmtId="0" fontId="12" fillId="0" borderId="0" xfId="335" applyFont="1" applyFill="1">
      <alignment vertical="center"/>
      <protection/>
    </xf>
    <xf numFmtId="0" fontId="4" fillId="0" borderId="0" xfId="335" applyFont="1" applyFill="1" applyAlignment="1">
      <alignment horizontal="center" vertical="center"/>
      <protection/>
    </xf>
    <xf numFmtId="0" fontId="19" fillId="0" borderId="0" xfId="335" applyFill="1" applyAlignment="1">
      <alignment horizontal="left" vertical="center" wrapText="1"/>
      <protection/>
    </xf>
    <xf numFmtId="0" fontId="12" fillId="0" borderId="0" xfId="335" applyFont="1" applyFill="1" applyAlignment="1">
      <alignment horizontal="right" vertical="center"/>
      <protection/>
    </xf>
    <xf numFmtId="0" fontId="7" fillId="0" borderId="10" xfId="33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49" fontId="2" fillId="0" borderId="10" xfId="2254" applyNumberFormat="1" applyFont="1" applyFill="1" applyBorder="1" applyAlignment="1">
      <alignment horizontal="left" vertical="center" wrapText="1"/>
      <protection/>
    </xf>
    <xf numFmtId="196" fontId="7" fillId="0" borderId="10" xfId="335" applyNumberFormat="1" applyFont="1" applyFill="1" applyBorder="1" applyAlignment="1">
      <alignment horizontal="left" vertical="center" wrapText="1"/>
      <protection/>
    </xf>
    <xf numFmtId="0" fontId="7" fillId="0" borderId="10" xfId="335" applyFont="1" applyFill="1" applyBorder="1" applyAlignment="1">
      <alignment horizontal="left" vertical="center" wrapText="1"/>
      <protection/>
    </xf>
    <xf numFmtId="49" fontId="3" fillId="0" borderId="10" xfId="2254" applyNumberFormat="1" applyFont="1" applyFill="1" applyBorder="1" applyAlignment="1">
      <alignment horizontal="left" vertical="center" wrapText="1"/>
      <protection/>
    </xf>
    <xf numFmtId="196" fontId="8" fillId="0" borderId="10" xfId="335" applyNumberFormat="1" applyFont="1" applyFill="1" applyBorder="1" applyAlignment="1">
      <alignment horizontal="left" vertical="center" wrapText="1"/>
      <protection/>
    </xf>
    <xf numFmtId="0" fontId="8" fillId="0" borderId="10" xfId="335" applyFont="1" applyFill="1" applyBorder="1" applyAlignment="1">
      <alignment horizontal="left" vertical="center" wrapText="1"/>
      <protection/>
    </xf>
    <xf numFmtId="0" fontId="11" fillId="0" borderId="0" xfId="335" applyFont="1" applyFill="1">
      <alignment vertical="center"/>
      <protection/>
    </xf>
    <xf numFmtId="0" fontId="20" fillId="0" borderId="0" xfId="335" applyFont="1" applyFill="1">
      <alignment vertical="center"/>
      <protection/>
    </xf>
    <xf numFmtId="0" fontId="21" fillId="0" borderId="0" xfId="335" applyFont="1" applyFill="1">
      <alignment vertical="center"/>
      <protection/>
    </xf>
    <xf numFmtId="0" fontId="19" fillId="0" borderId="0" xfId="2915" applyFill="1">
      <alignment vertical="center"/>
      <protection/>
    </xf>
    <xf numFmtId="0" fontId="12" fillId="0" borderId="0" xfId="2915" applyFont="1" applyFill="1">
      <alignment vertical="center"/>
      <protection/>
    </xf>
    <xf numFmtId="0" fontId="4" fillId="0" borderId="0" xfId="2915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right" vertical="center"/>
    </xf>
    <xf numFmtId="0" fontId="7" fillId="0" borderId="10" xfId="2915" applyFont="1" applyFill="1" applyBorder="1" applyAlignment="1">
      <alignment horizontal="center" vertical="center"/>
      <protection/>
    </xf>
    <xf numFmtId="0" fontId="2" fillId="0" borderId="10" xfId="1127" applyFont="1" applyFill="1" applyBorder="1" applyAlignment="1">
      <alignment horizontal="center" vertical="center" wrapText="1"/>
      <protection/>
    </xf>
    <xf numFmtId="0" fontId="8" fillId="0" borderId="10" xfId="3446" applyFont="1" applyFill="1" applyBorder="1" applyAlignment="1">
      <alignment horizontal="left" vertical="center"/>
      <protection/>
    </xf>
    <xf numFmtId="1" fontId="8" fillId="0" borderId="10" xfId="2915" applyNumberFormat="1" applyFont="1" applyFill="1" applyBorder="1">
      <alignment vertical="center"/>
      <protection/>
    </xf>
    <xf numFmtId="49" fontId="22" fillId="0" borderId="0" xfId="2251" applyNumberFormat="1" applyFont="1" applyFill="1">
      <alignment/>
      <protection/>
    </xf>
    <xf numFmtId="1" fontId="19" fillId="0" borderId="0" xfId="2915" applyNumberFormat="1" applyFill="1">
      <alignment vertical="center"/>
      <protection/>
    </xf>
    <xf numFmtId="1" fontId="11" fillId="0" borderId="0" xfId="2915" applyNumberFormat="1" applyFont="1" applyFill="1">
      <alignment vertical="center"/>
      <protection/>
    </xf>
    <xf numFmtId="0" fontId="23" fillId="0" borderId="20" xfId="2915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1127" applyFont="1" applyFill="1">
      <alignment/>
      <protection/>
    </xf>
    <xf numFmtId="0" fontId="3" fillId="0" borderId="0" xfId="1127" applyFont="1" applyFill="1">
      <alignment/>
      <protection/>
    </xf>
    <xf numFmtId="0" fontId="1" fillId="0" borderId="0" xfId="1127" applyFont="1" applyFill="1" applyAlignment="1">
      <alignment horizontal="center"/>
      <protection/>
    </xf>
    <xf numFmtId="0" fontId="24" fillId="0" borderId="0" xfId="1127" applyFont="1" applyFill="1" applyAlignment="1">
      <alignment vertical="center"/>
      <protection/>
    </xf>
    <xf numFmtId="0" fontId="2" fillId="0" borderId="22" xfId="1127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1" fontId="3" fillId="0" borderId="10" xfId="927" applyNumberFormat="1" applyFont="1" applyFill="1" applyBorder="1" applyAlignment="1" applyProtection="1">
      <alignment horizontal="left" vertical="center"/>
      <protection locked="0"/>
    </xf>
    <xf numFmtId="197" fontId="3" fillId="0" borderId="23" xfId="0" applyNumberFormat="1" applyFont="1" applyFill="1" applyBorder="1" applyAlignment="1" applyProtection="1">
      <alignment horizontal="right" vertical="center"/>
      <protection/>
    </xf>
    <xf numFmtId="1" fontId="3" fillId="0" borderId="10" xfId="927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197" fontId="3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/>
    </xf>
    <xf numFmtId="1" fontId="2" fillId="0" borderId="10" xfId="927" applyNumberFormat="1" applyFont="1" applyFill="1" applyBorder="1" applyAlignment="1" applyProtection="1">
      <alignment vertical="center"/>
      <protection locked="0"/>
    </xf>
    <xf numFmtId="197" fontId="3" fillId="0" borderId="10" xfId="927" applyNumberFormat="1" applyFont="1" applyFill="1" applyBorder="1">
      <alignment/>
      <protection/>
    </xf>
    <xf numFmtId="197" fontId="3" fillId="0" borderId="10" xfId="927" applyNumberFormat="1" applyFont="1" applyFill="1" applyBorder="1" applyAlignment="1">
      <alignment/>
      <protection/>
    </xf>
    <xf numFmtId="1" fontId="3" fillId="0" borderId="10" xfId="927" applyNumberFormat="1" applyFont="1" applyFill="1" applyBorder="1" applyAlignment="1" applyProtection="1">
      <alignment vertical="center"/>
      <protection locked="0"/>
    </xf>
    <xf numFmtId="197" fontId="3" fillId="0" borderId="10" xfId="927" applyNumberFormat="1" applyFont="1" applyFill="1" applyBorder="1" applyAlignment="1" applyProtection="1">
      <alignment vertical="center"/>
      <protection locked="0"/>
    </xf>
    <xf numFmtId="0" fontId="3" fillId="0" borderId="10" xfId="927" applyNumberFormat="1" applyFont="1" applyFill="1" applyBorder="1" applyAlignment="1" applyProtection="1">
      <alignment vertical="center"/>
      <protection locked="0"/>
    </xf>
    <xf numFmtId="0" fontId="3" fillId="0" borderId="10" xfId="927" applyNumberFormat="1" applyFont="1" applyFill="1" applyBorder="1" applyAlignment="1" applyProtection="1">
      <alignment vertical="center"/>
      <protection locked="0"/>
    </xf>
    <xf numFmtId="0" fontId="3" fillId="0" borderId="10" xfId="927" applyFont="1" applyFill="1" applyBorder="1">
      <alignment/>
      <protection/>
    </xf>
    <xf numFmtId="0" fontId="2" fillId="0" borderId="10" xfId="927" applyFont="1" applyFill="1" applyBorder="1" applyAlignment="1">
      <alignment horizontal="center" vertical="center"/>
      <protection/>
    </xf>
    <xf numFmtId="0" fontId="11" fillId="0" borderId="0" xfId="1127" applyFont="1" applyFill="1">
      <alignment/>
      <protection/>
    </xf>
    <xf numFmtId="0" fontId="0" fillId="0" borderId="0" xfId="1127" applyFont="1" applyFill="1" applyBorder="1" applyAlignment="1">
      <alignment/>
      <protection/>
    </xf>
    <xf numFmtId="0" fontId="0" fillId="0" borderId="0" xfId="1127" applyFont="1" applyFill="1" applyBorder="1" applyAlignment="1">
      <alignment/>
      <protection/>
    </xf>
    <xf numFmtId="0" fontId="1" fillId="0" borderId="0" xfId="1127" applyFont="1" applyFill="1" applyBorder="1" applyAlignment="1">
      <alignment horizontal="center"/>
      <protection/>
    </xf>
    <xf numFmtId="0" fontId="24" fillId="0" borderId="0" xfId="1127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right" vertical="center"/>
    </xf>
    <xf numFmtId="0" fontId="7" fillId="0" borderId="22" xfId="2283" applyFont="1" applyFill="1" applyBorder="1" applyAlignment="1">
      <alignment vertical="center"/>
      <protection/>
    </xf>
    <xf numFmtId="0" fontId="3" fillId="0" borderId="10" xfId="1127" applyFont="1" applyFill="1" applyBorder="1" applyAlignment="1">
      <alignment horizontal="center" vertical="center" wrapText="1"/>
      <protection/>
    </xf>
    <xf numFmtId="0" fontId="8" fillId="0" borderId="22" xfId="2283" applyFont="1" applyFill="1" applyBorder="1" applyAlignment="1">
      <alignment vertical="center"/>
      <protection/>
    </xf>
    <xf numFmtId="0" fontId="25" fillId="0" borderId="22" xfId="1127" applyFont="1" applyFill="1" applyBorder="1" applyAlignment="1">
      <alignment horizontal="center" vertical="center"/>
      <protection/>
    </xf>
    <xf numFmtId="1" fontId="2" fillId="0" borderId="22" xfId="1127" applyNumberFormat="1" applyFont="1" applyFill="1" applyBorder="1" applyAlignment="1" applyProtection="1">
      <alignment vertical="center"/>
      <protection locked="0"/>
    </xf>
    <xf numFmtId="1" fontId="3" fillId="0" borderId="22" xfId="1127" applyNumberFormat="1" applyFont="1" applyFill="1" applyBorder="1" applyAlignment="1" applyProtection="1">
      <alignment horizontal="left" vertical="center"/>
      <protection locked="0"/>
    </xf>
    <xf numFmtId="1" fontId="3" fillId="0" borderId="22" xfId="1127" applyNumberFormat="1" applyFont="1" applyFill="1" applyBorder="1" applyAlignment="1" applyProtection="1">
      <alignment horizontal="left" vertical="center" indent="1"/>
      <protection locked="0"/>
    </xf>
    <xf numFmtId="0" fontId="3" fillId="0" borderId="22" xfId="1127" applyFont="1" applyFill="1" applyBorder="1" applyAlignment="1">
      <alignment horizontal="left" vertical="center"/>
      <protection/>
    </xf>
    <xf numFmtId="1" fontId="3" fillId="0" borderId="22" xfId="1127" applyNumberFormat="1" applyFont="1" applyFill="1" applyBorder="1" applyAlignment="1" applyProtection="1">
      <alignment vertical="center"/>
      <protection locked="0"/>
    </xf>
    <xf numFmtId="0" fontId="3" fillId="0" borderId="22" xfId="1127" applyFont="1" applyFill="1" applyBorder="1" applyAlignment="1">
      <alignment/>
      <protection/>
    </xf>
    <xf numFmtId="0" fontId="0" fillId="0" borderId="0" xfId="1127" applyFill="1">
      <alignment/>
      <protection/>
    </xf>
    <xf numFmtId="3" fontId="3" fillId="0" borderId="10" xfId="3817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0" fontId="2" fillId="0" borderId="22" xfId="1127" applyFont="1" applyFill="1" applyBorder="1" applyAlignment="1">
      <alignment horizontal="center" vertical="center" wrapText="1"/>
      <protection/>
    </xf>
    <xf numFmtId="0" fontId="7" fillId="0" borderId="22" xfId="2283" applyFont="1" applyFill="1" applyBorder="1">
      <alignment vertical="center"/>
      <protection/>
    </xf>
    <xf numFmtId="194" fontId="3" fillId="0" borderId="10" xfId="1127" applyNumberFormat="1" applyFont="1" applyFill="1" applyBorder="1" applyAlignment="1">
      <alignment horizontal="right" vertical="center" wrapText="1"/>
      <protection/>
    </xf>
    <xf numFmtId="0" fontId="8" fillId="0" borderId="22" xfId="2283" applyFont="1" applyFill="1" applyBorder="1">
      <alignment vertical="center"/>
      <protection/>
    </xf>
    <xf numFmtId="0" fontId="25" fillId="0" borderId="22" xfId="1127" applyFont="1" applyFill="1" applyBorder="1" applyAlignment="1">
      <alignment horizontal="center" vertical="center"/>
      <protection/>
    </xf>
    <xf numFmtId="1" fontId="2" fillId="0" borderId="22" xfId="1127" applyNumberFormat="1" applyFont="1" applyFill="1" applyBorder="1" applyAlignment="1" applyProtection="1">
      <alignment vertical="center"/>
      <protection locked="0"/>
    </xf>
    <xf numFmtId="1" fontId="3" fillId="0" borderId="22" xfId="1127" applyNumberFormat="1" applyFont="1" applyFill="1" applyBorder="1" applyAlignment="1" applyProtection="1">
      <alignment horizontal="left" vertical="center"/>
      <protection locked="0"/>
    </xf>
    <xf numFmtId="1" fontId="3" fillId="0" borderId="22" xfId="1127" applyNumberFormat="1" applyFont="1" applyFill="1" applyBorder="1" applyAlignment="1" applyProtection="1">
      <alignment horizontal="left" vertical="center" indent="1"/>
      <protection locked="0"/>
    </xf>
    <xf numFmtId="0" fontId="3" fillId="0" borderId="22" xfId="1127" applyFont="1" applyFill="1" applyBorder="1" applyAlignment="1">
      <alignment horizontal="left" vertical="center"/>
      <protection/>
    </xf>
    <xf numFmtId="1" fontId="3" fillId="0" borderId="22" xfId="1127" applyNumberFormat="1" applyFont="1" applyFill="1" applyBorder="1" applyAlignment="1" applyProtection="1">
      <alignment vertical="center"/>
      <protection locked="0"/>
    </xf>
    <xf numFmtId="0" fontId="3" fillId="0" borderId="22" xfId="1127" applyFont="1" applyFill="1" applyBorder="1" applyAlignment="1">
      <alignment/>
      <protection/>
    </xf>
    <xf numFmtId="0" fontId="0" fillId="0" borderId="0" xfId="3907" applyFont="1" applyAlignment="1">
      <alignment horizontal="center" vertical="center"/>
      <protection/>
    </xf>
    <xf numFmtId="0" fontId="0" fillId="0" borderId="0" xfId="3907" applyFont="1">
      <alignment vertical="center"/>
      <protection/>
    </xf>
    <xf numFmtId="0" fontId="0" fillId="0" borderId="0" xfId="3907" applyFont="1" applyAlignment="1">
      <alignment horizontal="left" vertical="center"/>
      <protection/>
    </xf>
    <xf numFmtId="0" fontId="26" fillId="0" borderId="0" xfId="3907" applyFont="1" applyAlignment="1">
      <alignment horizontal="center" vertical="top"/>
      <protection/>
    </xf>
    <xf numFmtId="0" fontId="10" fillId="0" borderId="0" xfId="3907" applyFont="1" applyAlignment="1">
      <alignment horizontal="center" vertical="center"/>
      <protection/>
    </xf>
    <xf numFmtId="0" fontId="27" fillId="0" borderId="10" xfId="3907" applyFont="1" applyFill="1" applyBorder="1" applyAlignment="1">
      <alignment horizontal="left" vertical="center"/>
      <protection/>
    </xf>
    <xf numFmtId="0" fontId="27" fillId="0" borderId="10" xfId="3907" applyFont="1" applyBorder="1" applyAlignment="1">
      <alignment horizontal="center" vertical="center"/>
      <protection/>
    </xf>
    <xf numFmtId="0" fontId="0" fillId="0" borderId="10" xfId="3907" applyFont="1" applyFill="1" applyBorder="1" applyAlignment="1">
      <alignment horizontal="center" vertical="center"/>
      <protection/>
    </xf>
    <xf numFmtId="0" fontId="0" fillId="0" borderId="10" xfId="3907" applyFont="1" applyFill="1" applyBorder="1">
      <alignment vertical="center"/>
      <protection/>
    </xf>
    <xf numFmtId="0" fontId="0" fillId="0" borderId="10" xfId="3907" applyFont="1" applyBorder="1" applyAlignment="1">
      <alignment horizontal="center" vertical="center"/>
      <protection/>
    </xf>
    <xf numFmtId="0" fontId="0" fillId="0" borderId="10" xfId="3907" applyFont="1" applyFill="1" applyBorder="1" applyAlignment="1">
      <alignment horizontal="center" vertical="center"/>
      <protection/>
    </xf>
    <xf numFmtId="0" fontId="14" fillId="0" borderId="20" xfId="3907" applyFont="1" applyBorder="1" applyAlignment="1">
      <alignment horizontal="left" vertical="center" wrapText="1"/>
      <protection/>
    </xf>
    <xf numFmtId="0" fontId="14" fillId="0" borderId="0" xfId="3907" applyFont="1" applyBorder="1" applyAlignment="1">
      <alignment horizontal="left" vertical="center" wrapText="1"/>
      <protection/>
    </xf>
  </cellXfs>
  <cellStyles count="4081">
    <cellStyle name="Normal" xfId="0"/>
    <cellStyle name="Currency [0]" xfId="15"/>
    <cellStyle name="常规 39" xfId="16"/>
    <cellStyle name="常规 44" xfId="17"/>
    <cellStyle name="Currency" xfId="18"/>
    <cellStyle name="常规 2 2 2 5 3 2" xfId="19"/>
    <cellStyle name="输入" xfId="20"/>
    <cellStyle name="?鹎%U龡&amp;H齲_x0001_C铣_x0014__x0007__x0001__x0001_ 2 2 2 2 3_2015财政决算公开" xfId="21"/>
    <cellStyle name="20% - 强调文字颜色 3" xfId="22"/>
    <cellStyle name="?鹎%U龡&amp;H齲_x0001_C铣_x0014__x0007__x0001__x0001_ 2 2 3 4_2015财政决算公开" xfId="23"/>
    <cellStyle name="常规 15 4 2" xfId="24"/>
    <cellStyle name="40% - 强调文字颜色 2 2 3 2 2" xfId="25"/>
    <cellStyle name="常规 3 4 3" xfId="26"/>
    <cellStyle name="Comma [0]" xfId="27"/>
    <cellStyle name="?鹎%U龡&amp;H齲_x0001_C铣_x0014__x0007__x0001__x0001_ 2 2 3 2 2" xfId="28"/>
    <cellStyle name="60% - 强调文字颜色 1 3 5" xfId="29"/>
    <cellStyle name="?鹎%U龡&amp;H齲_x0001_C铣_x0014__x0007__x0001__x0001_ 3 2 2 6_2015财政决算公开" xfId="30"/>
    <cellStyle name="40% - 强调文字颜色 2 5 2 2" xfId="31"/>
    <cellStyle name="?鹎%U龡&amp;H齲_x0001_C铣_x0014__x0007__x0001__x0001_ 2 5 2 2" xfId="32"/>
    <cellStyle name="差" xfId="33"/>
    <cellStyle name="20% - 强调文字颜色 2 2 3_2015财政决算公开" xfId="34"/>
    <cellStyle name="常规 26 2" xfId="35"/>
    <cellStyle name="40% - 强调文字颜色 3 3 3 2" xfId="36"/>
    <cellStyle name="常规 31 2" xfId="37"/>
    <cellStyle name="40% - 强调文字颜色 3" xfId="38"/>
    <cellStyle name="?鹎%U龡&amp;H齲_x0001_C铣_x0014__x0007__x0001__x0001_ 3" xfId="39"/>
    <cellStyle name="?鹎%U龡&amp;H齲_x0001_C铣_x0014__x0007__x0001__x0001_ 3 3 3 2" xfId="40"/>
    <cellStyle name="Comma" xfId="41"/>
    <cellStyle name="?鹎%U龡&amp;H齲_x0001_C铣_x0014__x0007__x0001__x0001_ 2 3 5 3" xfId="42"/>
    <cellStyle name="常规 12 2 3" xfId="43"/>
    <cellStyle name="60% - 强调文字颜色 3" xfId="44"/>
    <cellStyle name="?鹎%U龡&amp;H齲_x0001_C铣_x0014__x0007__x0001__x0001_ 2 2 3 4 2" xfId="45"/>
    <cellStyle name="Hyperlink" xfId="46"/>
    <cellStyle name="?鹎%U龡&amp;H齲_x0001_C铣_x0014__x0007__x0001__x0001_ 2 2 2 5 2" xfId="47"/>
    <cellStyle name="40% - 强调文字颜色 1 6_2015财政决算公开" xfId="48"/>
    <cellStyle name="Percent" xfId="49"/>
    <cellStyle name="?鹎%U龡&amp;H齲_x0001_C铣_x0014__x0007__x0001__x0001_ 2 3 3 4" xfId="50"/>
    <cellStyle name="Followed Hyperlink" xfId="51"/>
    <cellStyle name="20% - 强调文字颜色 6 4 2 2" xfId="52"/>
    <cellStyle name="注释" xfId="53"/>
    <cellStyle name="60% - 强调文字颜色 2 3" xfId="54"/>
    <cellStyle name="?鹎%U龡&amp;H齲_x0001_C铣_x0014__x0007__x0001__x0001_ 2 4 2 5 2" xfId="55"/>
    <cellStyle name="?鹎%U龡&amp;H齲_x0001_C铣_x0014__x0007__x0001__x0001_ 2 3 5 2" xfId="56"/>
    <cellStyle name="常规 12 2 2" xfId="57"/>
    <cellStyle name="好 4 2 2 2" xfId="58"/>
    <cellStyle name="?鹎%U龡&amp;H齲_x0001_C铣_x0014__x0007__x0001__x0001_ 3 2 2 3_2015财政决算公开" xfId="59"/>
    <cellStyle name="?鹎%U龡&amp;H齲_x0001_C铣_x0014__x0007__x0001__x0001_ 3 2 5_2015财政决算公开" xfId="60"/>
    <cellStyle name="60% - 强调文字颜色 2" xfId="61"/>
    <cellStyle name="标题 4" xfId="62"/>
    <cellStyle name="货币[0] 3" xfId="63"/>
    <cellStyle name="?鹎%U龡&amp;H齲_x0001_C铣_x0014__x0007__x0001__x0001_ 2 3 2 3 2" xfId="64"/>
    <cellStyle name="60% - 强调文字颜色 2 3 5" xfId="65"/>
    <cellStyle name="?鹎%U龡&amp;H齲_x0001_C铣_x0014__x0007__x0001__x0001_ 2 2 4 2 2" xfId="66"/>
    <cellStyle name="警告文本" xfId="67"/>
    <cellStyle name="常规 4 2 2 3" xfId="68"/>
    <cellStyle name="常规 4 4 3" xfId="69"/>
    <cellStyle name="常规 6 5" xfId="70"/>
    <cellStyle name="?鹎%U龡&amp;H齲_x0001_C铣_x0014__x0007__x0001__x0001_ 3 10" xfId="71"/>
    <cellStyle name="?鹎%U龡&amp;H齲_x0001_C铣_x0014__x0007__x0001__x0001_ 3 4 4 5" xfId="72"/>
    <cellStyle name="?鹎%U龡&amp;H齲_x0001_C铣_x0014__x0007__x0001__x0001_ 3 2 2 2 2 5" xfId="73"/>
    <cellStyle name="标题" xfId="74"/>
    <cellStyle name="常规 13 2 3 2" xfId="75"/>
    <cellStyle name="?鹎%U龡&amp;H齲_x0001_C铣_x0014__x0007__x0001__x0001_ 2 4 5 3 2" xfId="76"/>
    <cellStyle name="解释性文本" xfId="77"/>
    <cellStyle name="?鹎%U龡&amp;H齲_x0001_C铣_x0014__x0007__x0001__x0001_ 2 3 6 5" xfId="78"/>
    <cellStyle name="标题 1 5 2" xfId="79"/>
    <cellStyle name="标题 1" xfId="80"/>
    <cellStyle name="标题 2" xfId="81"/>
    <cellStyle name="60% - 强调文字颜色 1" xfId="82"/>
    <cellStyle name="?鹎%U龡&amp;H齲_x0001_C铣_x0014__x0007__x0001__x0001_ 5_2015财政决算公开" xfId="83"/>
    <cellStyle name="标题 3" xfId="84"/>
    <cellStyle name="货币[0] 2" xfId="85"/>
    <cellStyle name="常规 12 2 4" xfId="86"/>
    <cellStyle name="?鹎%U龡&amp;H齲_x0001_C铣_x0014__x0007__x0001__x0001_ 2 3 5 4" xfId="87"/>
    <cellStyle name="60% - 强调文字颜色 4" xfId="88"/>
    <cellStyle name="?鹎%U龡&amp;H齲_x0001_C铣_x0014__x0007__x0001__x0001_ 3 2 4 5" xfId="89"/>
    <cellStyle name="40% - 强调文字颜色 6 3 3_2015财政决算公开" xfId="90"/>
    <cellStyle name="?鹎%U龡&amp;H齲_x0001_C铣_x0014__x0007__x0001__x0001_ 3 4 7" xfId="91"/>
    <cellStyle name="?鹎%U龡&amp;H齲_x0001_C铣_x0014__x0007__x0001__x0001_ 3 2 2 2 5" xfId="92"/>
    <cellStyle name="?鹎%U龡&amp;H齲_x0001_C铣_x0014__x0007__x0001__x0001_ 2 2 2 2 3 3" xfId="93"/>
    <cellStyle name="输出" xfId="94"/>
    <cellStyle name="强调文字颜色 2 2 3 3 2" xfId="95"/>
    <cellStyle name="20% - 强调文字颜色 2 4 2" xfId="96"/>
    <cellStyle name="计算" xfId="97"/>
    <cellStyle name="计算 2 3 3" xfId="98"/>
    <cellStyle name="常规 5 6 3 2" xfId="99"/>
    <cellStyle name="检查单元格" xfId="100"/>
    <cellStyle name="常规 13 5" xfId="101"/>
    <cellStyle name="?鹎%U龡&amp;H齲_x0001_C铣_x0014__x0007__x0001__x0001_ 2 4 8" xfId="102"/>
    <cellStyle name="20% - 强调文字颜色 6" xfId="103"/>
    <cellStyle name="标题 5 3 4" xfId="104"/>
    <cellStyle name="强调文字颜色 2" xfId="105"/>
    <cellStyle name="常规 2 2 2 5" xfId="106"/>
    <cellStyle name="40% - 强调文字颜色 4 2 3 3" xfId="107"/>
    <cellStyle name="链接单元格" xfId="108"/>
    <cellStyle name="20% - 强调文字颜色 6 3 5" xfId="109"/>
    <cellStyle name="20% - 强调文字颜色 4 5 2 3" xfId="110"/>
    <cellStyle name="汇总" xfId="111"/>
    <cellStyle name="20% - 强调文字颜色 1 2 2 2_2015财政决算公开" xfId="112"/>
    <cellStyle name="好" xfId="113"/>
    <cellStyle name="差_F00DC810C49E00C2E0430A3413167AE0" xfId="114"/>
    <cellStyle name="差 2 3 2" xfId="115"/>
    <cellStyle name="?鹎%U龡&amp;H齲_x0001_C铣_x0014__x0007__x0001__x0001_ 2 5 3" xfId="116"/>
    <cellStyle name="?鹎%U龡&amp;H齲_x0001_C铣_x0014__x0007__x0001__x0001_ 2 4 2 2" xfId="117"/>
    <cellStyle name="适中" xfId="118"/>
    <cellStyle name="20% - 强调文字颜色 5" xfId="119"/>
    <cellStyle name="标题 5 3 3" xfId="120"/>
    <cellStyle name="强调文字颜色 1" xfId="121"/>
    <cellStyle name="常规 2 2 2 4" xfId="122"/>
    <cellStyle name="40% - 强调文字颜色 4 2 3 2" xfId="123"/>
    <cellStyle name="常规 2 3 2 2 5" xfId="124"/>
    <cellStyle name="?鹎%U龡&amp;H齲_x0001_C铣_x0014__x0007__x0001__x0001_ 2 4 4 3 2" xfId="125"/>
    <cellStyle name="20% - 强调文字颜色 1" xfId="126"/>
    <cellStyle name="百分比 3 5 2" xfId="127"/>
    <cellStyle name="?鹎%U龡&amp;H齲_x0001_C铣_x0014__x0007__x0001__x0001_ 2 4 9 2" xfId="128"/>
    <cellStyle name="40% - 强调文字颜色 1" xfId="129"/>
    <cellStyle name="?鹎%U龡&amp;H齲_x0001_C铣_x0014__x0007__x0001__x0001_ 3 4 7 2" xfId="130"/>
    <cellStyle name="?鹎%U龡&amp;H齲_x0001_C铣_x0014__x0007__x0001__x0001_ 3 2 2 2 5 2" xfId="131"/>
    <cellStyle name="20% - 强调文字颜色 2" xfId="132"/>
    <cellStyle name="?鹎%U龡&amp;H齲_x0001_C铣_x0014__x0007__x0001__x0001_ 2 2 2 2 3 3 2" xfId="133"/>
    <cellStyle name="输入 2 2 2 3" xfId="134"/>
    <cellStyle name="?鹎%U龡&amp;H齲_x0001_C铣_x0014__x0007__x0001__x0001_ 2" xfId="135"/>
    <cellStyle name="40% - 强调文字颜色 2" xfId="136"/>
    <cellStyle name="?鹎%U龡&amp;H齲_x0001_C铣_x0014__x0007__x0001__x0001_ 2 3 2_2015财政决算公开" xfId="137"/>
    <cellStyle name="?鹎%U龡&amp;H齲_x0001_C铣_x0014__x0007__x0001__x0001_ 2 2 3 2 2 2" xfId="138"/>
    <cellStyle name="强调文字颜色 3" xfId="139"/>
    <cellStyle name="常规 2 2 2 6" xfId="140"/>
    <cellStyle name="40% - 强调文字颜色 4 2 3 4" xfId="141"/>
    <cellStyle name="千位分隔 2 2 4 2" xfId="142"/>
    <cellStyle name="强调文字颜色 4" xfId="143"/>
    <cellStyle name="常规 2 2 2 7" xfId="144"/>
    <cellStyle name="40% - 强调文字颜色 4 2 3 5" xfId="145"/>
    <cellStyle name="20% - 强调文字颜色 5 5 2 2 2" xfId="146"/>
    <cellStyle name="千位分隔 2 2 4 3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60% - 强调文字颜色 3 3 2 2 3" xfId="153"/>
    <cellStyle name="?鹎%U龡&amp;H齲_x0001_C铣_x0014__x0007__x0001__x0001_ 3 4 4 2 2" xfId="154"/>
    <cellStyle name="?鹎%U龡&amp;H齲_x0001_C铣_x0014__x0007__x0001__x0001_ 3 2 2 2 2 2 2" xfId="155"/>
    <cellStyle name="?鹎%U龡&amp;H齲_x0001_C铣_x0014__x0007__x0001__x0001_ 2 2 3 6 2" xfId="156"/>
    <cellStyle name="强调文字颜色 5" xfId="157"/>
    <cellStyle name="常规 2 2 2 8" xfId="158"/>
    <cellStyle name="百分比 3 2 3 2" xfId="159"/>
    <cellStyle name="60% - 强调文字颜色 6 5 2" xfId="160"/>
    <cellStyle name="千位分隔 2 2 4 4" xfId="161"/>
    <cellStyle name="?鹎%U龡&amp;H齲_x0001_C铣_x0014__x0007__x0001__x0001_ 2 2 2 3 2 2" xfId="162"/>
    <cellStyle name="40% - 强调文字颜色 5" xfId="163"/>
    <cellStyle name="40% - 强调文字颜色 6 6 3" xfId="164"/>
    <cellStyle name="常规 13 2 2 2" xfId="165"/>
    <cellStyle name="60% - 强调文字颜色 4 2 4 3" xfId="166"/>
    <cellStyle name="?鹎%U龡&amp;H齲_x0001_C铣_x0014__x0007__x0001__x0001_ 2 4 5 2 2" xfId="167"/>
    <cellStyle name="60% - 强调文字颜色 5" xfId="168"/>
    <cellStyle name="适中 3 2 2 2 2" xfId="169"/>
    <cellStyle name="60% - 着色 6 2" xfId="170"/>
    <cellStyle name="20% - 强调文字颜色 1 2_2015财政决算公开" xfId="171"/>
    <cellStyle name="强调文字颜色 6" xfId="172"/>
    <cellStyle name="常规 2 2 2 9" xfId="173"/>
    <cellStyle name="60% - 强调文字颜色 6 5 3" xfId="174"/>
    <cellStyle name="千位分隔 2 2 4 5" xfId="175"/>
    <cellStyle name="40% - 强调文字颜色 6" xfId="176"/>
    <cellStyle name="?鹎%U龡&amp;H齲_x0001_C铣_x0014__x0007__x0001__x0001_ 3 2 5 4 2" xfId="177"/>
    <cellStyle name="常规 48 3" xfId="178"/>
    <cellStyle name="?鹎%U龡&amp;H齲_x0001_C铣_x0014__x0007__x0001__x0001_ 3 2 2 3 4 2" xfId="179"/>
    <cellStyle name="常规 7 2 2 2 2" xfId="180"/>
    <cellStyle name="?鹎%U龡&amp;H齲_x0001_C铣_x0014__x0007__x0001__x0001_ 2 2 2 2 4 2 2" xfId="181"/>
    <cellStyle name="60% - 强调文字颜色 6" xfId="182"/>
    <cellStyle name="20% - 强调文字颜色 3 2 3 2 2 2" xfId="183"/>
    <cellStyle name="汇总 5 2 2" xfId="184"/>
    <cellStyle name="?鹎%U龡&amp;H齲_x0001_C铣_x0014__x0007__x0001__x0001_ 2 2 2 2 8" xfId="185"/>
    <cellStyle name="表标题 2 4" xfId="186"/>
    <cellStyle name="20% - 强调文字颜色 3 5 4" xfId="187"/>
    <cellStyle name="20% - 强调文字颜色 4 2 4 2" xfId="188"/>
    <cellStyle name="?鹎%U龡&amp;H齲_x0001_C铣_x0014__x0007__x0001__x0001_ 2 2 2 2 6" xfId="189"/>
    <cellStyle name="常规 7 2 4" xfId="190"/>
    <cellStyle name="?鹎%U龡&amp;H齲_x0001_C铣_x0014__x0007__x0001__x0001_ 2 3 4 3 2" xfId="191"/>
    <cellStyle name="常规 2 2 2 2 5" xfId="192"/>
    <cellStyle name="常规 2 3 7 2" xfId="193"/>
    <cellStyle name="百分比 5 3 2" xfId="194"/>
    <cellStyle name="?鹎%U龡&amp;H齲_x0001_C铣_x0014__x0007__x0001__x0001_ 3 2 3 5" xfId="195"/>
    <cellStyle name="20% - 强调文字颜色 4 3 2_2015财政决算公开" xfId="196"/>
    <cellStyle name="?鹎%U龡&amp;H齲_x0001_C铣_x0014__x0007__x0001__x0001_ 2 2 2 2 2 3" xfId="197"/>
    <cellStyle name="?鹎%U龡&amp;H齲_x0001_C铣_x0014__x0007__x0001__x0001_ 3 2 3 5 2" xfId="198"/>
    <cellStyle name="?鹎%U龡&amp;H齲_x0001_C铣_x0014__x0007__x0001__x0001_ 2 2 2 3_2015财政决算公开" xfId="199"/>
    <cellStyle name="?鹎%U龡&amp;H齲_x0001_C铣_x0014__x0007__x0001__x0001_ 3 3 7 2" xfId="200"/>
    <cellStyle name="?鹎%U龡&amp;H齲_x0001_C铣_x0014__x0007__x0001__x0001_ 2 2 2 2 2 3 2" xfId="201"/>
    <cellStyle name="链接单元格 3 2 3" xfId="202"/>
    <cellStyle name="货币 2 3 3 3" xfId="203"/>
    <cellStyle name="常规 11 5" xfId="204"/>
    <cellStyle name="?鹎%U龡&amp;H齲_x0001_C铣_x0014__x0007__x0001__x0001_ 2 2 8" xfId="205"/>
    <cellStyle name="标题 5 3 2_2015财政决算公开" xfId="206"/>
    <cellStyle name="?鹎%U龡&amp;H齲_x0001_C铣_x0014__x0007__x0001__x0001_ 2 2" xfId="207"/>
    <cellStyle name="20% - 强调文字颜色 2 6 2" xfId="208"/>
    <cellStyle name="?鹎%U龡&amp;H齲_x0001_C铣_x0014__x0007__x0001__x0001_ 3 2 2 5 2 2" xfId="209"/>
    <cellStyle name="20% - 强调文字颜色 2 2 2 2 2" xfId="210"/>
    <cellStyle name="20% - 强调文字颜色 1 9" xfId="211"/>
    <cellStyle name="?鹎%U龡&amp;H齲_x0001_C铣_x0014__x0007__x0001__x0001_ 3 2 2 4 5" xfId="212"/>
    <cellStyle name="?鹎%U龡&amp;H齲_x0001_C铣_x0014__x0007__x0001__x0001_ 2 4 2 3 3 2" xfId="213"/>
    <cellStyle name="常规 2 4 2 2 5" xfId="214"/>
    <cellStyle name="?鹎%U龡&amp;H齲_x0001_C铣_x0014__x0007__x0001__x0001_ 2 2 11 2" xfId="215"/>
    <cellStyle name="?鹎%U龡&amp;H齲_x0001_C铣_x0014__x0007__x0001__x0001_ 2 3 2 4 3" xfId="216"/>
    <cellStyle name="?鹎%U龡&amp;H齲_x0001_C铣_x0014__x0007__x0001__x0001_ 2 2 8 2" xfId="217"/>
    <cellStyle name="解释性文本 3 3" xfId="218"/>
    <cellStyle name="货币 2 3 3 3 2" xfId="219"/>
    <cellStyle name="?鹎%U龡&amp;H齲_x0001_C铣_x0014__x0007__x0001__x0001_ 2 2 2" xfId="220"/>
    <cellStyle name="?鹎%U龡&amp;H齲_x0001_C铣_x0014__x0007__x0001__x0001_ 2 3 2 4 3 2" xfId="221"/>
    <cellStyle name="常规 8 4 3" xfId="222"/>
    <cellStyle name="20% - 强调文字颜色 1 2 3 2 2" xfId="223"/>
    <cellStyle name="?鹎%U龡&amp;H齲_x0001_C铣_x0014__x0007__x0001__x0001_ 2 2 3 4 5" xfId="224"/>
    <cellStyle name="?鹎%U龡&amp;H齲_x0001_C铣_x0014__x0007__x0001__x0001_ 2 2 2 2" xfId="225"/>
    <cellStyle name="?鹎%U龡&amp;H齲_x0001_C铣_x0014__x0007__x0001__x0001_" xfId="226"/>
    <cellStyle name="?鹎%U龡&amp;H齲_x0001_C铣_x0014__x0007__x0001__x0001_ 2 4 2 3 2" xfId="227"/>
    <cellStyle name="?鹎%U龡&amp;H齲_x0001_C铣_x0014__x0007__x0001__x0001_ 2 2 10" xfId="228"/>
    <cellStyle name="?鹎%U龡&amp;H齲_x0001_C铣_x0014__x0007__x0001__x0001_ 2 3 2 4 4" xfId="229"/>
    <cellStyle name="常规 5 5 2 2" xfId="230"/>
    <cellStyle name="?鹎%U龡&amp;H齲_x0001_C铣_x0014__x0007__x0001__x0001_ 3 3 3_2015财政决算公开" xfId="231"/>
    <cellStyle name="?鹎%U龡&amp;H齲_x0001_C铣_x0014__x0007__x0001__x0001_ 2 2 3" xfId="232"/>
    <cellStyle name="40% - 强调文字颜色 6 3 2 4" xfId="233"/>
    <cellStyle name="千位分隔 4 3 3 2" xfId="234"/>
    <cellStyle name="?鹎%U龡&amp;H齲_x0001_C铣_x0014__x0007__x0001__x0001_ 2 2 2 10" xfId="235"/>
    <cellStyle name="?鹎%U龡&amp;H齲_x0001_C铣_x0014__x0007__x0001__x0001_ 2 4 2 3 2 2" xfId="236"/>
    <cellStyle name="?鹎%U龡&amp;H齲_x0001_C铣_x0014__x0007__x0001__x0001_ 3 2 5 5" xfId="237"/>
    <cellStyle name="?鹎%U龡&amp;H齲_x0001_C铣_x0014__x0007__x0001__x0001_ 3 2 2 3 5" xfId="238"/>
    <cellStyle name="常规 7 2 2 3" xfId="239"/>
    <cellStyle name="40% - 强调文字颜色 2 5 2_2015财政决算公开" xfId="240"/>
    <cellStyle name="?鹎%U龡&amp;H齲_x0001_C铣_x0014__x0007__x0001__x0001_ 2 2 2 2 4 3" xfId="241"/>
    <cellStyle name="?鹎%U龡&amp;H齲_x0001_C铣_x0014__x0007__x0001__x0001_ 2 2 10 2" xfId="242"/>
    <cellStyle name="常规 2 2 2 2 3_2015财政决算公开" xfId="243"/>
    <cellStyle name="强调文字颜色 2 2 3 5" xfId="244"/>
    <cellStyle name="20% - 强调文字颜色 2 6" xfId="245"/>
    <cellStyle name="?鹎%U龡&amp;H齲_x0001_C铣_x0014__x0007__x0001__x0001_ 3 2 2 5 2" xfId="246"/>
    <cellStyle name="?鹎%U龡&amp;H齲_x0001_C铣_x0014__x0007__x0001__x0001_ 2 4 2 3 3" xfId="247"/>
    <cellStyle name="常规 2 4 2 3 2" xfId="248"/>
    <cellStyle name="?鹎%U龡&amp;H齲_x0001_C铣_x0014__x0007__x0001__x0001_ 2 2 2 2 4_2015财政决算公开" xfId="249"/>
    <cellStyle name="?鹎%U龡&amp;H齲_x0001_C铣_x0014__x0007__x0001__x0001_ 2 2 11" xfId="250"/>
    <cellStyle name="检查单元格 2 3 2 2" xfId="251"/>
    <cellStyle name="60% - 强调文字颜色 4 4 3 2" xfId="252"/>
    <cellStyle name="20% - 强调文字颜色 2 7" xfId="253"/>
    <cellStyle name="?鹎%U龡&amp;H齲_x0001_C铣_x0014__x0007__x0001__x0001_ 3 2 2 5 3" xfId="254"/>
    <cellStyle name="?鹎%U龡&amp;H齲_x0001_C铣_x0014__x0007__x0001__x0001_ 2 4 2 3 4" xfId="255"/>
    <cellStyle name="?鹎%U龡&amp;H齲_x0001_C铣_x0014__x0007__x0001__x0001_ 4 5_2015财政决算公开" xfId="256"/>
    <cellStyle name="?鹎%U龡&amp;H齲_x0001_C铣_x0014__x0007__x0001__x0001_ 2 2 12" xfId="257"/>
    <cellStyle name="?鹎%U龡&amp;H齲_x0001_C铣_x0014__x0007__x0001__x0001_ 2 2 2 2 2" xfId="258"/>
    <cellStyle name="?鹎%U龡&amp;H齲_x0001_C铣_x0014__x0007__x0001__x0001_ 3 2 3 4" xfId="259"/>
    <cellStyle name="?鹎%U龡&amp;H齲_x0001_C铣_x0014__x0007__x0001__x0001_ 2 2 2 2 2 2" xfId="260"/>
    <cellStyle name="?鹎%U龡&amp;H齲_x0001_C铣_x0014__x0007__x0001__x0001_ 4 6 4" xfId="261"/>
    <cellStyle name="?鹎%U龡&amp;H齲_x0001_C铣_x0014__x0007__x0001__x0001_ 3 2 3 4 2" xfId="262"/>
    <cellStyle name="百分比 2 4 3" xfId="263"/>
    <cellStyle name="?鹎%U龡&amp;H齲_x0001_C铣_x0014__x0007__x0001__x0001_ 2 2 2 2 2 2 2" xfId="264"/>
    <cellStyle name="?鹎%U龡&amp;H齲_x0001_C铣_x0014__x0007__x0001__x0001_ 3 2 3 6" xfId="265"/>
    <cellStyle name="?鹎%U龡&amp;H齲_x0001_C铣_x0014__x0007__x0001__x0001_ 4 4 4 2" xfId="266"/>
    <cellStyle name="?鹎%U龡&amp;H齲_x0001_C铣_x0014__x0007__x0001__x0001_ 2 2 2 2 2 4" xfId="267"/>
    <cellStyle name="?鹎%U龡&amp;H齲_x0001_C铣_x0014__x0007__x0001__x0001_ 3 2 3 2 2 2" xfId="268"/>
    <cellStyle name="常规 4 2 9" xfId="269"/>
    <cellStyle name="?鹎%U龡&amp;H齲_x0001_C铣_x0014__x0007__x0001__x0001_ 3 2 3 6 2" xfId="270"/>
    <cellStyle name="60% - 强调文字颜色 4 3 2 2 3" xfId="271"/>
    <cellStyle name="?鹎%U龡&amp;H齲_x0001_C铣_x0014__x0007__x0001__x0001_ 2 2 2 2 2 4 2" xfId="272"/>
    <cellStyle name="?鹎%U龡&amp;H齲_x0001_C铣_x0014__x0007__x0001__x0001_ 3 2 3 7" xfId="273"/>
    <cellStyle name="?鹎%U龡&amp;H齲_x0001_C铣_x0014__x0007__x0001__x0001_ 2 2 2 2 2 5" xfId="274"/>
    <cellStyle name="货币 2 7 2" xfId="275"/>
    <cellStyle name="?鹎%U龡&amp;H齲_x0001_C铣_x0014__x0007__x0001__x0001_ 2 2 3 2 3" xfId="276"/>
    <cellStyle name="?鹎%U龡&amp;H齲_x0001_C铣_x0014__x0007__x0001__x0001_ 2 2 2 2 2_2015财政决算公开" xfId="277"/>
    <cellStyle name="?鹎%U龡&amp;H齲_x0001_C铣_x0014__x0007__x0001__x0001_ 2 2 2 2 3" xfId="278"/>
    <cellStyle name="?鹎%U龡&amp;H齲_x0001_C铣_x0014__x0007__x0001__x0001_ 3 2 4 4" xfId="279"/>
    <cellStyle name="?鹎%U龡&amp;H齲_x0001_C铣_x0014__x0007__x0001__x0001_ 3 4 6" xfId="280"/>
    <cellStyle name="?鹎%U龡&amp;H齲_x0001_C铣_x0014__x0007__x0001__x0001_ 3 2 2 2 4" xfId="281"/>
    <cellStyle name="?鹎%U龡&amp;H齲_x0001_C铣_x0014__x0007__x0001__x0001_ 2 2 2 2 3 2" xfId="282"/>
    <cellStyle name="?鹎%U龡&amp;H齲_x0001_C铣_x0014__x0007__x0001__x0001_ 3 2 4 4 2" xfId="283"/>
    <cellStyle name="常规 6 2 2 4" xfId="284"/>
    <cellStyle name="?鹎%U龡&amp;H齲_x0001_C铣_x0014__x0007__x0001__x0001_ 3 4 6 2" xfId="285"/>
    <cellStyle name="?鹎%U龡&amp;H齲_x0001_C铣_x0014__x0007__x0001__x0001_ 3 2 2 2 4 2" xfId="286"/>
    <cellStyle name="?鹎%U龡&amp;H齲_x0001_C铣_x0014__x0007__x0001__x0001_ 2 2 2 2 3 2 2" xfId="287"/>
    <cellStyle name="好_司法部2010年度中央部门决算（草案）报" xfId="288"/>
    <cellStyle name="?鹎%U龡&amp;H齲_x0001_C铣_x0014__x0007__x0001__x0001_ 2 2 2 2 3 4" xfId="289"/>
    <cellStyle name="?鹎%U龡&amp;H齲_x0001_C铣_x0014__x0007__x0001__x0001_ 3 2 3 2 3 2" xfId="290"/>
    <cellStyle name="?鹎%U龡&amp;H齲_x0001_C铣_x0014__x0007__x0001__x0001_ 3 4 8" xfId="291"/>
    <cellStyle name="?鹎%U龡&amp;H齲_x0001_C铣_x0014__x0007__x0001__x0001_ 3 2 2 2 6" xfId="292"/>
    <cellStyle name="常规 7 2 2" xfId="293"/>
    <cellStyle name="?鹎%U龡&amp;H齲_x0001_C铣_x0014__x0007__x0001__x0001_ 2 2 2 2 4" xfId="294"/>
    <cellStyle name="?鹎%U龡&amp;H齲_x0001_C铣_x0014__x0007__x0001__x0001_ 3 2 5 4" xfId="295"/>
    <cellStyle name="?鹎%U龡&amp;H齲_x0001_C铣_x0014__x0007__x0001__x0001_ 3 2 2 3 4" xfId="296"/>
    <cellStyle name="常规 7 2 2 2" xfId="297"/>
    <cellStyle name="?鹎%U龡&amp;H齲_x0001_C铣_x0014__x0007__x0001__x0001_ 2 2 2 2 4 2" xfId="298"/>
    <cellStyle name="?鹎%U龡&amp;H齲_x0001_C铣_x0014__x0007__x0001__x0001_ 2 2 2 2 4 3 2" xfId="299"/>
    <cellStyle name="常规 7 2 2 4" xfId="300"/>
    <cellStyle name="?鹎%U龡&amp;H齲_x0001_C铣_x0014__x0007__x0001__x0001_ 2 2 2 2 4 4" xfId="301"/>
    <cellStyle name="?鹎%U龡&amp;H齲_x0001_C铣_x0014__x0007__x0001__x0001_ 3 2 3 2 4 2" xfId="302"/>
    <cellStyle name="?鹎%U龡&amp;H齲_x0001_C铣_x0014__x0007__x0001__x0001_ 2 2 2 2 4 4 2" xfId="303"/>
    <cellStyle name="输入 3 3 2" xfId="304"/>
    <cellStyle name="?鹎%U龡&amp;H齲_x0001_C铣_x0014__x0007__x0001__x0001_ 2 2 2 2 4 5" xfId="305"/>
    <cellStyle name="常规 7 2 3" xfId="306"/>
    <cellStyle name="?鹎%U龡&amp;H齲_x0001_C铣_x0014__x0007__x0001__x0001_ 2 2 2 2 5" xfId="307"/>
    <cellStyle name="常规 5 2 3 2 2" xfId="308"/>
    <cellStyle name="60% - 强调文字颜色 4 4 2 3" xfId="309"/>
    <cellStyle name="20% - 强调文字颜色 1 8" xfId="310"/>
    <cellStyle name="?鹎%U龡&amp;H齲_x0001_C铣_x0014__x0007__x0001__x0001_ 3 2 2 4 4" xfId="311"/>
    <cellStyle name="?鹎%U龡&amp;H齲_x0001_C铣_x0014__x0007__x0001__x0001_ 2 4 2 2 5" xfId="312"/>
    <cellStyle name="常规 7 2 3 2" xfId="313"/>
    <cellStyle name="?鹎%U龡&amp;H齲_x0001_C铣_x0014__x0007__x0001__x0001_ 2 2 2 2 5 2" xfId="314"/>
    <cellStyle name="检查单元格 2 3 2 3" xfId="315"/>
    <cellStyle name="样式 1" xfId="316"/>
    <cellStyle name="常规 5 2 3 3 2" xfId="317"/>
    <cellStyle name="20% - 强调文字颜色 2 8" xfId="318"/>
    <cellStyle name="?鹎%U龡&amp;H齲_x0001_C铣_x0014__x0007__x0001__x0001_ 3 2 2 5 4" xfId="319"/>
    <cellStyle name="?鹎%U龡&amp;H齲_x0001_C铣_x0014__x0007__x0001__x0001_ 2 2 2 2 6 2" xfId="320"/>
    <cellStyle name="常规 5 2 3 4" xfId="321"/>
    <cellStyle name="常规 13 4 2" xfId="322"/>
    <cellStyle name="?鹎%U龡&amp;H齲_x0001_C铣_x0014__x0007__x0001__x0001_ 2 4 7 2" xfId="323"/>
    <cellStyle name="常规 7 2 5" xfId="324"/>
    <cellStyle name="?鹎%U龡&amp;H齲_x0001_C铣_x0014__x0007__x0001__x0001_ 2 2 2 2 7" xfId="325"/>
    <cellStyle name="20% - 强调文字颜色 3 8" xfId="326"/>
    <cellStyle name="?鹎%U龡&amp;H齲_x0001_C铣_x0014__x0007__x0001__x0001_ 3 2 2 6 4" xfId="327"/>
    <cellStyle name="警告文本 2 3" xfId="328"/>
    <cellStyle name="20% - 强调文字颜色 1 4 2 2 2" xfId="329"/>
    <cellStyle name="?鹎%U龡&amp;H齲_x0001_C铣_x0014__x0007__x0001__x0001_ 2 4 2 4 5" xfId="330"/>
    <cellStyle name="常规 12 3_2015财政决算公开" xfId="331"/>
    <cellStyle name="?鹎%U龡&amp;H齲_x0001_C铣_x0014__x0007__x0001__x0001_ 2 2 2 2 7 2" xfId="332"/>
    <cellStyle name="?鹎%U龡&amp;H齲_x0001_C铣_x0014__x0007__x0001__x0001_ 2 3 6_2015财政决算公开" xfId="333"/>
    <cellStyle name="好 4 4" xfId="334"/>
    <cellStyle name="常规 14" xfId="335"/>
    <cellStyle name="?鹎%U龡&amp;H齲_x0001_C铣_x0014__x0007__x0001__x0001_ 2 2 2 6 4 2" xfId="336"/>
    <cellStyle name="20% - 强调文字颜色 3 3 3 3" xfId="337"/>
    <cellStyle name="?鹎%U龡&amp;H齲_x0001_C铣_x0014__x0007__x0001__x0001_ 2 2 2 2_2015财政决算公开" xfId="338"/>
    <cellStyle name="?鹎%U龡&amp;H齲_x0001_C铣_x0014__x0007__x0001__x0001_ 2 2 2 3" xfId="339"/>
    <cellStyle name="?鹎%U龡&amp;H齲_x0001_C铣_x0014__x0007__x0001__x0001_ 2 2 2 3 2" xfId="340"/>
    <cellStyle name="链接单元格 2 2 2 2" xfId="341"/>
    <cellStyle name="货币 2 2 3 2 2" xfId="342"/>
    <cellStyle name="常规 2 5 4" xfId="343"/>
    <cellStyle name="?鹎%U龡&amp;H齲_x0001_C铣_x0014__x0007__x0001__x0001_ 3 2 3 2_2015财政决算公开" xfId="344"/>
    <cellStyle name="?鹎%U龡&amp;H齲_x0001_C铣_x0014__x0007__x0001__x0001_ 2 2 2 3 3" xfId="345"/>
    <cellStyle name="?鹎%U龡&amp;H齲_x0001_C铣_x0014__x0007__x0001__x0001_ 3 2 3 2 4" xfId="346"/>
    <cellStyle name="?鹎%U龡&amp;H齲_x0001_C铣_x0014__x0007__x0001__x0001_ 2 2 2 3 3 2" xfId="347"/>
    <cellStyle name="常规 7 3 2" xfId="348"/>
    <cellStyle name="?鹎%U龡&amp;H齲_x0001_C铣_x0014__x0007__x0001__x0001_ 2 2 2 3 4" xfId="349"/>
    <cellStyle name="?鹎%U龡&amp;H齲_x0001_C铣_x0014__x0007__x0001__x0001_ 2 2 3_2015财政决算公开" xfId="350"/>
    <cellStyle name="?鹎%U龡&amp;H齲_x0001_C铣_x0014__x0007__x0001__x0001_ 3 2 3 3 4" xfId="351"/>
    <cellStyle name="常规 7 3 2 2" xfId="352"/>
    <cellStyle name="?鹎%U龡&amp;H齲_x0001_C铣_x0014__x0007__x0001__x0001_ 2 2 2 3 4 2" xfId="353"/>
    <cellStyle name="标题 4 2" xfId="354"/>
    <cellStyle name="?鹎%U龡&amp;H齲_x0001_C铣_x0014__x0007__x0001__x0001_ 2 3 2 3 2 2" xfId="355"/>
    <cellStyle name="常规 7 3 3" xfId="356"/>
    <cellStyle name="?鹎%U龡&amp;H齲_x0001_C铣_x0014__x0007__x0001__x0001_ 2 2 2 3 5" xfId="357"/>
    <cellStyle name="?鹎%U龡&amp;H齲_x0001_C铣_x0014__x0007__x0001__x0001_ 2 3 10" xfId="358"/>
    <cellStyle name="?鹎%U龡&amp;H齲_x0001_C铣_x0014__x0007__x0001__x0001_ 2 2 2 4" xfId="359"/>
    <cellStyle name="?鹎%U龡&amp;H齲_x0001_C铣_x0014__x0007__x0001__x0001_ 2 2 3 3_2015财政决算公开" xfId="360"/>
    <cellStyle name="常规 2 6 3" xfId="361"/>
    <cellStyle name="60% - 强调文字颜色 6 2_2015财政决算公开" xfId="362"/>
    <cellStyle name="?鹎%U龡&amp;H齲_x0001_C铣_x0014__x0007__x0001__x0001_ 2 2 2 4 2" xfId="363"/>
    <cellStyle name="60% - 强调文字颜色 5 3 2 2" xfId="364"/>
    <cellStyle name="?鹎%U龡&amp;H齲_x0001_C铣_x0014__x0007__x0001__x0001_ 2 2 2 8" xfId="365"/>
    <cellStyle name="?鹎%U龡&amp;H齲_x0001_C铣_x0014__x0007__x0001__x0001_ 2 2 2 4 2 2" xfId="366"/>
    <cellStyle name="?鹎%U龡&amp;H齲_x0001_C铣_x0014__x0007__x0001__x0001_ 2 2 2 4 3" xfId="367"/>
    <cellStyle name="40% - 强调文字颜色 5 3 2 3 2" xfId="368"/>
    <cellStyle name="?鹎%U龡&amp;H齲_x0001_C铣_x0014__x0007__x0001__x0001_ 3 4 4 4" xfId="369"/>
    <cellStyle name="?鹎%U龡&amp;H齲_x0001_C铣_x0014__x0007__x0001__x0001_ 3 2 2 2 2 4" xfId="370"/>
    <cellStyle name="?鹎%U龡&amp;H齲_x0001_C铣_x0014__x0007__x0001__x0001_ 2 2 3 8" xfId="371"/>
    <cellStyle name="检查单元格 3 2 2 2" xfId="372"/>
    <cellStyle name="60% - 强调文字颜色 5 3 3 2" xfId="373"/>
    <cellStyle name="?鹎%U龡&amp;H齲_x0001_C铣_x0014__x0007__x0001__x0001_ 2 2 2 4 3 2" xfId="374"/>
    <cellStyle name="常规 7 4 2" xfId="375"/>
    <cellStyle name="常规 4 2 3 2 2" xfId="376"/>
    <cellStyle name="?鹎%U龡&amp;H齲_x0001_C铣_x0014__x0007__x0001__x0001_ 2 2 2 4 4" xfId="377"/>
    <cellStyle name="?鹎%U龡&amp;H齲_x0001_C铣_x0014__x0007__x0001__x0001_ 3 4 5 4" xfId="378"/>
    <cellStyle name="?鹎%U龡&amp;H齲_x0001_C铣_x0014__x0007__x0001__x0001_ 3 2 2 2 3 4" xfId="379"/>
    <cellStyle name="?鹎%U龡&amp;H齲_x0001_C铣_x0014__x0007__x0001__x0001_ 2 2 2 4 4 2" xfId="380"/>
    <cellStyle name="标题 5 2" xfId="381"/>
    <cellStyle name="?鹎%U龡&amp;H齲_x0001_C铣_x0014__x0007__x0001__x0001_ 2 3 2 3 3 2" xfId="382"/>
    <cellStyle name="20% - 强调文字颜色 5 3 3_2015财政决算公开" xfId="383"/>
    <cellStyle name="?鹎%U龡&amp;H齲_x0001_C铣_x0014__x0007__x0001__x0001_ 2 2 7 2 2" xfId="384"/>
    <cellStyle name="解释性文本 2 3 2" xfId="385"/>
    <cellStyle name="检查单元格 3 2 4" xfId="386"/>
    <cellStyle name="60% - 强调文字颜色 5 3 5" xfId="387"/>
    <cellStyle name="常规 7 4 3" xfId="388"/>
    <cellStyle name="20% - 强调文字颜色 1 2 2 2 2" xfId="389"/>
    <cellStyle name="?鹎%U龡&amp;H齲_x0001_C铣_x0014__x0007__x0001__x0001_ 2 2 2 4 5" xfId="390"/>
    <cellStyle name="?鹎%U龡&amp;H齲_x0001_C铣_x0014__x0007__x0001__x0001_ 2 2 2 4_2015财政决算公开" xfId="391"/>
    <cellStyle name="?鹎%U龡&amp;H齲_x0001_C铣_x0014__x0007__x0001__x0001_ 2 3 3 2 2" xfId="392"/>
    <cellStyle name="40% - 强调文字颜色 1 2 3 3 2" xfId="393"/>
    <cellStyle name="?鹎%U龡&amp;H齲_x0001_C铣_x0014__x0007__x0001__x0001_ 2 2 2 5" xfId="394"/>
    <cellStyle name="60% - 强调文字颜色 5 4 2 2" xfId="395"/>
    <cellStyle name="?鹎%U龡&amp;H齲_x0001_C铣_x0014__x0007__x0001__x0001_ 3 3 2 4 3" xfId="396"/>
    <cellStyle name="?鹎%U龡&amp;H齲_x0001_C铣_x0014__x0007__x0001__x0001_ 2 3 2 8" xfId="397"/>
    <cellStyle name="解释性文本 7" xfId="398"/>
    <cellStyle name="差 4" xfId="399"/>
    <cellStyle name="?鹎%U龡&amp;H齲_x0001_C铣_x0014__x0007__x0001__x0001_ 2 2 2 5 2 2" xfId="400"/>
    <cellStyle name="?鹎%U龡&amp;H齲_x0001_C铣_x0014__x0007__x0001__x0001_ 2 2 2 5 3" xfId="401"/>
    <cellStyle name="?鹎%U龡&amp;H齲_x0001_C铣_x0014__x0007__x0001__x0001_ 2 2 2 5 3 2" xfId="402"/>
    <cellStyle name="常规 4 2 3 3 2" xfId="403"/>
    <cellStyle name="?鹎%U龡&amp;H齲_x0001_C铣_x0014__x0007__x0001__x0001_ 2 2 2 5 4" xfId="404"/>
    <cellStyle name="60% - 强调文字颜色 5 2 3 5" xfId="405"/>
    <cellStyle name="?鹎%U龡&amp;H齲_x0001_C铣_x0014__x0007__x0001__x0001_ 2 2 2 5_2015财政决算公开" xfId="406"/>
    <cellStyle name="?鹎%U龡&amp;H齲_x0001_C铣_x0014__x0007__x0001__x0001_ 2 2 2 6" xfId="407"/>
    <cellStyle name="?鹎%U龡&amp;H齲_x0001_C铣_x0014__x0007__x0001__x0001_ 2 2 2 6 2" xfId="408"/>
    <cellStyle name="60% - 强调文字颜色 5 5 2 2" xfId="409"/>
    <cellStyle name="强调文字颜色 4 2 3 2 3" xfId="410"/>
    <cellStyle name="?鹎%U龡&amp;H齲_x0001_C铣_x0014__x0007__x0001__x0001_ 5 3" xfId="411"/>
    <cellStyle name="?鹎%U龡&amp;H齲_x0001_C铣_x0014__x0007__x0001__x0001_ 2 4 2 8" xfId="412"/>
    <cellStyle name="好 2 4" xfId="413"/>
    <cellStyle name="40% - 强调文字颜色 5 3" xfId="414"/>
    <cellStyle name="?鹎%U龡&amp;H齲_x0001_C铣_x0014__x0007__x0001__x0001_ 2 2 2 6 2 2" xfId="415"/>
    <cellStyle name="?鹎%U龡&amp;H齲_x0001_C铣_x0014__x0007__x0001__x0001_ 2 2 2 6 3" xfId="416"/>
    <cellStyle name="好 3 4" xfId="417"/>
    <cellStyle name="40% - 强调文字颜色 6 3" xfId="418"/>
    <cellStyle name="?鹎%U龡&amp;H齲_x0001_C铣_x0014__x0007__x0001__x0001_ 2 2 2 6 3 2" xfId="419"/>
    <cellStyle name="常规 4 2 3 4 2" xfId="420"/>
    <cellStyle name="?鹎%U龡&amp;H齲_x0001_C铣_x0014__x0007__x0001__x0001_ 2 2 2 6 4" xfId="421"/>
    <cellStyle name="40% - 强调文字颜色 6 2 4 2 2" xfId="422"/>
    <cellStyle name="?鹎%U龡&amp;H齲_x0001_C铣_x0014__x0007__x0001__x0001_ 2 2 7 4 2" xfId="423"/>
    <cellStyle name="?鹎%U龡&amp;H齲_x0001_C铣_x0014__x0007__x0001__x0001_ 2 2 2 6 5" xfId="424"/>
    <cellStyle name="?鹎%U龡&amp;H齲_x0001_C铣_x0014__x0007__x0001__x0001_ 2 2 2 6_2015财政决算公开" xfId="425"/>
    <cellStyle name="?鹎%U龡&amp;H齲_x0001_C铣_x0014__x0007__x0001__x0001_ 3 2 5 2 2" xfId="426"/>
    <cellStyle name="?鹎%U龡&amp;H齲_x0001_C铣_x0014__x0007__x0001__x0001_ 3 2 2 3 2 2" xfId="427"/>
    <cellStyle name="?鹎%U龡&amp;H齲_x0001_C铣_x0014__x0007__x0001__x0001_ 2 2 2 7" xfId="428"/>
    <cellStyle name="?鹎%U龡&amp;H齲_x0001_C铣_x0014__x0007__x0001__x0001_ 2 2 2 7 2" xfId="429"/>
    <cellStyle name="60% - 强调文字颜色 5 3 2 2 2" xfId="430"/>
    <cellStyle name="?鹎%U龡&amp;H齲_x0001_C铣_x0014__x0007__x0001__x0001_ 2 2 2 8 2" xfId="431"/>
    <cellStyle name="60% - 强调文字颜色 5 3 2 3" xfId="432"/>
    <cellStyle name="?鹎%U龡&amp;H齲_x0001_C铣_x0014__x0007__x0001__x0001_ 2 2 2 9" xfId="433"/>
    <cellStyle name="60% - 强调文字颜色 5 3 2 3 2" xfId="434"/>
    <cellStyle name="?鹎%U龡&amp;H齲_x0001_C铣_x0014__x0007__x0001__x0001_ 2 2 2 9 2" xfId="435"/>
    <cellStyle name="20% - 强调文字颜色 1 3 2 2 2" xfId="436"/>
    <cellStyle name="?鹎%U龡&amp;H齲_x0001_C铣_x0014__x0007__x0001__x0001_ 2 3 2 4 5" xfId="437"/>
    <cellStyle name="?鹎%U龡&amp;H齲_x0001_C铣_x0014__x0007__x0001__x0001_ 2 2 4" xfId="438"/>
    <cellStyle name="?鹎%U龡&amp;H齲_x0001_C铣_x0014__x0007__x0001__x0001_ 2 2 2_2015财政决算公开" xfId="439"/>
    <cellStyle name="?鹎%U龡&amp;H齲_x0001_C铣_x0014__x0007__x0001__x0001_ 2 3 2 4 4 2" xfId="440"/>
    <cellStyle name="?鹎%U龡&amp;H齲_x0001_C铣_x0014__x0007__x0001__x0001_ 2 2 3 2" xfId="441"/>
    <cellStyle name="货币 2 7 2 2" xfId="442"/>
    <cellStyle name="?鹎%U龡&amp;H齲_x0001_C铣_x0014__x0007__x0001__x0001_ 2 2 3 2 3 2" xfId="443"/>
    <cellStyle name="货币 2 7 3" xfId="444"/>
    <cellStyle name="常规 8 2 2" xfId="445"/>
    <cellStyle name="?鹎%U龡&amp;H齲_x0001_C铣_x0014__x0007__x0001__x0001_ 2 2 3 2 4" xfId="446"/>
    <cellStyle name="货币 2 7 3 2" xfId="447"/>
    <cellStyle name="常规 8 2 2 2" xfId="448"/>
    <cellStyle name="?鹎%U龡&amp;H齲_x0001_C铣_x0014__x0007__x0001__x0001_ 2 2 3 2 4 2" xfId="449"/>
    <cellStyle name="货币 2 7 4" xfId="450"/>
    <cellStyle name="常规 8 2 3" xfId="451"/>
    <cellStyle name="?鹎%U龡&amp;H齲_x0001_C铣_x0014__x0007__x0001__x0001_ 2 2 3 2 5" xfId="452"/>
    <cellStyle name="?鹎%U龡&amp;H齲_x0001_C铣_x0014__x0007__x0001__x0001_ 2 3 2" xfId="453"/>
    <cellStyle name="?鹎%U龡&amp;H齲_x0001_C铣_x0014__x0007__x0001__x0001_ 2 2 9 2" xfId="454"/>
    <cellStyle name="解释性文本 4 3" xfId="455"/>
    <cellStyle name="20% - 强调文字颜色 1 2 4 2" xfId="456"/>
    <cellStyle name="?鹎%U龡&amp;H齲_x0001_C铣_x0014__x0007__x0001__x0001_ 2 2 3 2_2015财政决算公开" xfId="457"/>
    <cellStyle name="?鹎%U龡&amp;H齲_x0001_C铣_x0014__x0007__x0001__x0001_ 2 2 3 3" xfId="458"/>
    <cellStyle name="?鹎%U龡&amp;H齲_x0001_C铣_x0014__x0007__x0001__x0001_ 2 2 3 3 2" xfId="459"/>
    <cellStyle name="?鹎%U龡&amp;H齲_x0001_C铣_x0014__x0007__x0001__x0001_ 2 4" xfId="460"/>
    <cellStyle name="?鹎%U龡&amp;H齲_x0001_C铣_x0014__x0007__x0001__x0001_ 2 2 3 3 2 2" xfId="461"/>
    <cellStyle name="货币 2 8 2" xfId="462"/>
    <cellStyle name="?鹎%U龡&amp;H齲_x0001_C铣_x0014__x0007__x0001__x0001_ 2 2 3 3 3" xfId="463"/>
    <cellStyle name="计算 2 4" xfId="464"/>
    <cellStyle name="?鹎%U龡&amp;H齲_x0001_C铣_x0014__x0007__x0001__x0001_ 2 2 3 3 3 2" xfId="465"/>
    <cellStyle name="60% - 强调文字颜色 2 5 3 2" xfId="466"/>
    <cellStyle name="60% - 强调文字颜色 6 2 4" xfId="467"/>
    <cellStyle name="?鹎%U龡&amp;H齲_x0001_C铣_x0014__x0007__x0001__x0001_ 3 4 5_2015财政决算公开" xfId="468"/>
    <cellStyle name="?鹎%U龡&amp;H齲_x0001_C铣_x0014__x0007__x0001__x0001_ 3 2 2 2 3_2015财政决算公开" xfId="469"/>
    <cellStyle name="常规 8 3 2" xfId="470"/>
    <cellStyle name="60% - 强调文字颜色 1 3 2 2 2 2" xfId="471"/>
    <cellStyle name="?鹎%U龡&amp;H齲_x0001_C铣_x0014__x0007__x0001__x0001_ 2 2 3 3 4" xfId="472"/>
    <cellStyle name="?鹎%U龡&amp;H齲_x0001_C铣_x0014__x0007__x0001__x0001_ 2 2 3 4" xfId="473"/>
    <cellStyle name="60% - 强调文字颜色 6 3 2 2" xfId="474"/>
    <cellStyle name="?鹎%U龡&amp;H齲_x0001_C铣_x0014__x0007__x0001__x0001_ 3 2 2 8" xfId="475"/>
    <cellStyle name="百分比 2 2 2 4" xfId="476"/>
    <cellStyle name="?鹎%U龡&amp;H齲_x0001_C铣_x0014__x0007__x0001__x0001_ 2 2 3 4 2 2" xfId="477"/>
    <cellStyle name="货币 2 9 2" xfId="478"/>
    <cellStyle name="?鹎%U龡&amp;H齲_x0001_C铣_x0014__x0007__x0001__x0001_ 2 2 3 4 3" xfId="479"/>
    <cellStyle name="?鹎%U龡&amp;H齲_x0001_C铣_x0014__x0007__x0001__x0001_ 3 2 3 8" xfId="480"/>
    <cellStyle name="检查单元格 4 2 2 2" xfId="481"/>
    <cellStyle name="60% - 强调文字颜色 6 3 3 2" xfId="482"/>
    <cellStyle name="?鹎%U龡&amp;H齲_x0001_C铣_x0014__x0007__x0001__x0001_ 2 2 3 4 3 2" xfId="483"/>
    <cellStyle name="常规 8 4 2" xfId="484"/>
    <cellStyle name="常规 4 2 4 2 2" xfId="485"/>
    <cellStyle name="?鹎%U龡&amp;H齲_x0001_C铣_x0014__x0007__x0001__x0001_ 2 2 3 4 4" xfId="486"/>
    <cellStyle name="?鹎%U龡&amp;H齲_x0001_C铣_x0014__x0007__x0001__x0001_ 3 2 2 2 8" xfId="487"/>
    <cellStyle name="?鹎%U龡&amp;H齲_x0001_C铣_x0014__x0007__x0001__x0001_ 2 2 3 4 4 2" xfId="488"/>
    <cellStyle name="?鹎%U龡&amp;H齲_x0001_C铣_x0014__x0007__x0001__x0001_ 2 2 3 5" xfId="489"/>
    <cellStyle name="40% - 强调文字颜色 5 2 3_2015财政决算公开" xfId="490"/>
    <cellStyle name="?鹎%U龡&amp;H齲_x0001_C铣_x0014__x0007__x0001__x0001_ 2 2 3 5 2" xfId="491"/>
    <cellStyle name="差 5 2 3" xfId="492"/>
    <cellStyle name="?鹎%U龡&amp;H齲_x0001_C铣_x0014__x0007__x0001__x0001_ 3 2 4 2 2" xfId="493"/>
    <cellStyle name="差 3 2 3 2" xfId="494"/>
    <cellStyle name="?鹎%U龡&amp;H齲_x0001_C铣_x0014__x0007__x0001__x0001_ 3 4 4 2" xfId="495"/>
    <cellStyle name="?鹎%U龡&amp;H齲_x0001_C铣_x0014__x0007__x0001__x0001_ 3 2 2 2 2 2" xfId="496"/>
    <cellStyle name="?鹎%U龡&amp;H齲_x0001_C铣_x0014__x0007__x0001__x0001_ 2 2 3 6" xfId="497"/>
    <cellStyle name="?鹎%U龡&amp;H齲_x0001_C铣_x0014__x0007__x0001__x0001_ 3 4 4 3" xfId="498"/>
    <cellStyle name="?鹎%U龡&amp;H齲_x0001_C铣_x0014__x0007__x0001__x0001_ 3 2 2 2 2 3" xfId="499"/>
    <cellStyle name="?鹎%U龡&amp;H齲_x0001_C铣_x0014__x0007__x0001__x0001_ 2 2 3 7" xfId="500"/>
    <cellStyle name="?鹎%U龡&amp;H齲_x0001_C铣_x0014__x0007__x0001__x0001_ 3 4 4 3 2" xfId="501"/>
    <cellStyle name="?鹎%U龡&amp;H齲_x0001_C铣_x0014__x0007__x0001__x0001_ 3 2 2 2 2 3 2" xfId="502"/>
    <cellStyle name="?鹎%U龡&amp;H齲_x0001_C铣_x0014__x0007__x0001__x0001_ 2 2 3 7 2" xfId="503"/>
    <cellStyle name="?鹎%U龡&amp;H齲_x0001_C铣_x0014__x0007__x0001__x0001_ 2 2 4 2" xfId="504"/>
    <cellStyle name="20% - 强调文字颜色 3 2 4 2 2" xfId="505"/>
    <cellStyle name="?鹎%U龡&amp;H齲_x0001_C铣_x0014__x0007__x0001__x0001_ 2 2 4 3" xfId="506"/>
    <cellStyle name="?鹎%U龡&amp;H齲_x0001_C铣_x0014__x0007__x0001__x0001_ 2 2 4 3 2" xfId="507"/>
    <cellStyle name="?鹎%U龡&amp;H齲_x0001_C铣_x0014__x0007__x0001__x0001_ 2 4 2 2_2015财政决算公开" xfId="508"/>
    <cellStyle name="?鹎%U龡&amp;H齲_x0001_C铣_x0014__x0007__x0001__x0001_ 2 2 4 4" xfId="509"/>
    <cellStyle name="?鹎%U龡&amp;H齲_x0001_C铣_x0014__x0007__x0001__x0001_ 2 2 4 4 2" xfId="510"/>
    <cellStyle name="20% - 强调文字颜色 5 2 2 2 2 2" xfId="511"/>
    <cellStyle name="?鹎%U龡&amp;H齲_x0001_C铣_x0014__x0007__x0001__x0001_ 2 2 4 5" xfId="512"/>
    <cellStyle name="?鹎%U龡&amp;H齲_x0001_C铣_x0014__x0007__x0001__x0001_ 3 4 6 5" xfId="513"/>
    <cellStyle name="?鹎%U龡&amp;H齲_x0001_C铣_x0014__x0007__x0001__x0001_ 3 2 2 2 4 5" xfId="514"/>
    <cellStyle name="20% - 强调文字颜色 4 6 2" xfId="515"/>
    <cellStyle name="?鹎%U龡&amp;H齲_x0001_C铣_x0014__x0007__x0001__x0001_ 2 2 4_2015财政决算公开" xfId="516"/>
    <cellStyle name="常规 11 2" xfId="517"/>
    <cellStyle name="?鹎%U龡&amp;H齲_x0001_C铣_x0014__x0007__x0001__x0001_ 2 2 5" xfId="518"/>
    <cellStyle name="烹拳 [0]_laroux" xfId="519"/>
    <cellStyle name="常规 11 2 2" xfId="520"/>
    <cellStyle name="?鹎%U龡&amp;H齲_x0001_C铣_x0014__x0007__x0001__x0001_ 2 2 5 2" xfId="521"/>
    <cellStyle name="常规 11 2 2 2" xfId="522"/>
    <cellStyle name="60% - 强调文字颜色 2 2 4 3" xfId="523"/>
    <cellStyle name="60% - 强调文字颜色 3 3 5" xfId="524"/>
    <cellStyle name="?鹎%U龡&amp;H齲_x0001_C铣_x0014__x0007__x0001__x0001_ 2 2 5 2 2" xfId="525"/>
    <cellStyle name="常规 11 2 3" xfId="526"/>
    <cellStyle name="?鹎%U龡&amp;H齲_x0001_C铣_x0014__x0007__x0001__x0001_ 2 2 5 3" xfId="527"/>
    <cellStyle name="常规 11 2 3 2" xfId="528"/>
    <cellStyle name="?鹎%U龡&amp;H齲_x0001_C铣_x0014__x0007__x0001__x0001_ 2 2 5 3 2" xfId="529"/>
    <cellStyle name="强调文字颜色 1 3 3 2 2" xfId="530"/>
    <cellStyle name="常规 11 2 4" xfId="531"/>
    <cellStyle name="?鹎%U龡&amp;H齲_x0001_C铣_x0014__x0007__x0001__x0001_ 2 2 5 4" xfId="532"/>
    <cellStyle name="?鹎%U龡&amp;H齲_x0001_C铣_x0014__x0007__x0001__x0001_ 2 2 5 4 2" xfId="533"/>
    <cellStyle name="60% - 强调文字颜色 2 3 2 2 3" xfId="534"/>
    <cellStyle name="40% - 强调文字颜色 5 6 3" xfId="535"/>
    <cellStyle name="?鹎%U龡&amp;H齲_x0001_C铣_x0014__x0007__x0001__x0001_ 2 4 4 2 2" xfId="536"/>
    <cellStyle name="常规 11 2 5" xfId="537"/>
    <cellStyle name="?鹎%U龡&amp;H齲_x0001_C铣_x0014__x0007__x0001__x0001_ 2 2 5 5" xfId="538"/>
    <cellStyle name="常规 13 2 4" xfId="539"/>
    <cellStyle name="?鹎%U龡&amp;H齲_x0001_C铣_x0014__x0007__x0001__x0001_ 2 4 5 4" xfId="540"/>
    <cellStyle name="?鹎%U龡&amp;H齲_x0001_C铣_x0014__x0007__x0001__x0001_ 2 2 5_2015财政决算公开" xfId="541"/>
    <cellStyle name="常规 11 3" xfId="542"/>
    <cellStyle name="?鹎%U龡&amp;H齲_x0001_C铣_x0014__x0007__x0001__x0001_ 3 4 9 2" xfId="543"/>
    <cellStyle name="?鹎%U龡&amp;H齲_x0001_C铣_x0014__x0007__x0001__x0001_ 2 2 6" xfId="544"/>
    <cellStyle name="?鹎%U龡&amp;H齲_x0001_C铣_x0014__x0007__x0001__x0001_ 3 2 2 2 7 2" xfId="545"/>
    <cellStyle name="?鹎%U龡&amp;H齲_x0001_C铣_x0014__x0007__x0001__x0001_ 2 3 2 2 3" xfId="546"/>
    <cellStyle name="常规 11 3 2" xfId="547"/>
    <cellStyle name="?鹎%U龡&amp;H齲_x0001_C铣_x0014__x0007__x0001__x0001_ 2 2 6 2" xfId="548"/>
    <cellStyle name="40% - 强调文字颜色 2 3 2 2 3" xfId="549"/>
    <cellStyle name="?鹎%U龡&amp;H齲_x0001_C铣_x0014__x0007__x0001__x0001_ 2 3 2 2 3 2" xfId="550"/>
    <cellStyle name="检查单元格 2 2 4" xfId="551"/>
    <cellStyle name="常规 11 3 2 2" xfId="552"/>
    <cellStyle name="常规 18" xfId="553"/>
    <cellStyle name="常规 23" xfId="554"/>
    <cellStyle name="60% - 强调文字颜色 4 3 5" xfId="555"/>
    <cellStyle name="?鹎%U龡&amp;H齲_x0001_C铣_x0014__x0007__x0001__x0001_ 2 2 6 2 2" xfId="556"/>
    <cellStyle name="?鹎%U龡&amp;H齲_x0001_C铣_x0014__x0007__x0001__x0001_ 2 3 2 2 4" xfId="557"/>
    <cellStyle name="常规 11 3 3" xfId="558"/>
    <cellStyle name="?鹎%U龡&amp;H齲_x0001_C铣_x0014__x0007__x0001__x0001_ 2 2 6 3" xfId="559"/>
    <cellStyle name="?鹎%U龡&amp;H齲_x0001_C铣_x0014__x0007__x0001__x0001_ 2 3 2 2 4 2" xfId="560"/>
    <cellStyle name="检查单元格 2 3 4" xfId="561"/>
    <cellStyle name="常规 68" xfId="562"/>
    <cellStyle name="常规 73" xfId="563"/>
    <cellStyle name="?鹎%U龡&amp;H齲_x0001_C铣_x0014__x0007__x0001__x0001_ 2 2 6 3 2" xfId="564"/>
    <cellStyle name="?鹎%U龡&amp;H齲_x0001_C铣_x0014__x0007__x0001__x0001_ 2 3 2 2 5" xfId="565"/>
    <cellStyle name="常规 11 3 4" xfId="566"/>
    <cellStyle name="?鹎%U龡&amp;H齲_x0001_C铣_x0014__x0007__x0001__x0001_ 2 2 6 4" xfId="567"/>
    <cellStyle name="表标题 2 2 2" xfId="568"/>
    <cellStyle name="?鹎%U龡&amp;H齲_x0001_C铣_x0014__x0007__x0001__x0001_ 2 2 6_2015财政决算公开" xfId="569"/>
    <cellStyle name="链接单元格 3 2 2" xfId="570"/>
    <cellStyle name="货币 2 3 3 2" xfId="571"/>
    <cellStyle name="常规 11 4" xfId="572"/>
    <cellStyle name="?鹎%U龡&amp;H齲_x0001_C铣_x0014__x0007__x0001__x0001_ 2 2 7" xfId="573"/>
    <cellStyle name="标题 5" xfId="574"/>
    <cellStyle name="?鹎%U龡&amp;H齲_x0001_C铣_x0014__x0007__x0001__x0001_ 2 3 2 3 3" xfId="575"/>
    <cellStyle name="链接单元格 3 2 2 2" xfId="576"/>
    <cellStyle name="?鹎%U龡&amp;H齲_x0001_C铣_x0014__x0007__x0001__x0001_ 2 2 7 2" xfId="577"/>
    <cellStyle name="解释性文本 2 3" xfId="578"/>
    <cellStyle name="货币 2 3 3 2 2" xfId="579"/>
    <cellStyle name="常规 11 4 2" xfId="580"/>
    <cellStyle name="标题 6" xfId="581"/>
    <cellStyle name="?鹎%U龡&amp;H齲_x0001_C铣_x0014__x0007__x0001__x0001_ 2 3 2 3 4" xfId="582"/>
    <cellStyle name="?鹎%U龡&amp;H齲_x0001_C铣_x0014__x0007__x0001__x0001_ 2 2 7 3" xfId="583"/>
    <cellStyle name="解释性文本 2 4" xfId="584"/>
    <cellStyle name="?鹎%U龡&amp;H齲_x0001_C铣_x0014__x0007__x0001__x0001_ 2 2 7 3 2" xfId="585"/>
    <cellStyle name="常规 2 2 2 2_2015财政决算公开" xfId="586"/>
    <cellStyle name="?鹎%U龡&amp;H齲_x0001_C铣_x0014__x0007__x0001__x0001_ 2 4 10" xfId="587"/>
    <cellStyle name="?鹎%U龡&amp;H齲_x0001_C铣_x0014__x0007__x0001__x0001_ 2 2 7 4" xfId="588"/>
    <cellStyle name="表标题 2 3 2" xfId="589"/>
    <cellStyle name="常规 2 3 2 3 5" xfId="590"/>
    <cellStyle name="注释 2 4 3" xfId="591"/>
    <cellStyle name="20% - 强调文字颜色 3 5_2015财政决算公开" xfId="592"/>
    <cellStyle name="?鹎%U龡&amp;H齲_x0001_C铣_x0014__x0007__x0001__x0001_ 2 4 4 4 2" xfId="593"/>
    <cellStyle name="?鹎%U龡&amp;H齲_x0001_C铣_x0014__x0007__x0001__x0001_ 2 2 7 5" xfId="594"/>
    <cellStyle name="解释性文本 3 2 2 2" xfId="595"/>
    <cellStyle name="60% - 强调文字颜色 6 2 5 2" xfId="596"/>
    <cellStyle name="?鹎%U龡&amp;H齲_x0001_C铣_x0014__x0007__x0001__x0001_ 2 2 7_2015财政决算公开" xfId="597"/>
    <cellStyle name="60% - 强调文字颜色 2 7 2" xfId="598"/>
    <cellStyle name="?鹎%U龡&amp;H齲_x0001_C铣_x0014__x0007__x0001__x0001_ 2 3" xfId="599"/>
    <cellStyle name="货币 2 3 3 4" xfId="600"/>
    <cellStyle name="常规 11 6" xfId="601"/>
    <cellStyle name="?鹎%U龡&amp;H齲_x0001_C铣_x0014__x0007__x0001__x0001_ 4 10" xfId="602"/>
    <cellStyle name="?鹎%U龡&amp;H齲_x0001_C铣_x0014__x0007__x0001__x0001_ 2 2 9" xfId="603"/>
    <cellStyle name="40% - 强调文字颜色 2 2_2015财政决算公开" xfId="604"/>
    <cellStyle name="?鹎%U龡&amp;H齲_x0001_C铣_x0014__x0007__x0001__x0001_ 3 2 3 3 3" xfId="605"/>
    <cellStyle name="货币 3 2 8" xfId="606"/>
    <cellStyle name="常规 28 3" xfId="607"/>
    <cellStyle name="常规 33 3" xfId="608"/>
    <cellStyle name="?鹎%U龡&amp;H齲_x0001_C铣_x0014__x0007__x0001__x0001_ 2 2_2015财政决算公开" xfId="609"/>
    <cellStyle name="?鹎%U龡&amp;H齲_x0001_C铣_x0014__x0007__x0001__x0001_ 2 3 2 2" xfId="610"/>
    <cellStyle name="40% - 强调文字颜色 4 5 2_2015财政决算公开" xfId="611"/>
    <cellStyle name="?鹎%U龡&amp;H齲_x0001_C铣_x0014__x0007__x0001__x0001_ 2 3 2 2 2" xfId="612"/>
    <cellStyle name="?鹎%U龡&amp;H齲_x0001_C铣_x0014__x0007__x0001__x0001_ 2 3 2 2 2 2" xfId="613"/>
    <cellStyle name="?鹎%U龡&amp;H齲_x0001_C铣_x0014__x0007__x0001__x0001_ 3 2 5 3 2" xfId="614"/>
    <cellStyle name="?鹎%U龡&amp;H齲_x0001_C铣_x0014__x0007__x0001__x0001_ 3 2 2 3 3 2" xfId="615"/>
    <cellStyle name="?鹎%U龡&amp;H齲_x0001_C铣_x0014__x0007__x0001__x0001_ 2 3 2 2_2015财政决算公开" xfId="616"/>
    <cellStyle name="?鹎%U龡&amp;H齲_x0001_C铣_x0014__x0007__x0001__x0001_ 2 3 2 3" xfId="617"/>
    <cellStyle name="?鹎%U龡&amp;H齲_x0001_C铣_x0014__x0007__x0001__x0001_ 2 3 2 3_2015财政决算公开" xfId="618"/>
    <cellStyle name="40% - 强调文字颜色 3 7 2" xfId="619"/>
    <cellStyle name="20% - 强调文字颜色 5 2 3 2 2" xfId="620"/>
    <cellStyle name="?鹎%U龡&amp;H齲_x0001_C铣_x0014__x0007__x0001__x0001_ 2 3 2 4" xfId="621"/>
    <cellStyle name="?鹎%U龡&amp;H齲_x0001_C铣_x0014__x0007__x0001__x0001_ 2 3 2 4 2" xfId="622"/>
    <cellStyle name="常规 8 3 3" xfId="623"/>
    <cellStyle name="?鹎%U龡&amp;H齲_x0001_C铣_x0014__x0007__x0001__x0001_ 2 3 4_2015财政决算公开" xfId="624"/>
    <cellStyle name="?鹎%U龡&amp;H齲_x0001_C铣_x0014__x0007__x0001__x0001_ 2 3 2 4 2 2" xfId="625"/>
    <cellStyle name="40% - 着色 4" xfId="626"/>
    <cellStyle name="?鹎%U龡&amp;H齲_x0001_C铣_x0014__x0007__x0001__x0001_ 3 4 4 4 2" xfId="627"/>
    <cellStyle name="?鹎%U龡&amp;H齲_x0001_C铣_x0014__x0007__x0001__x0001_ 3 2 2 2 2 4 2" xfId="628"/>
    <cellStyle name="?鹎%U龡&amp;H齲_x0001_C铣_x0014__x0007__x0001__x0001_ 2 3 2 4_2015财政决算公开" xfId="629"/>
    <cellStyle name="?鹎%U龡&amp;H齲_x0001_C铣_x0014__x0007__x0001__x0001_ 2 3 2 5" xfId="630"/>
    <cellStyle name="?鹎%U龡&amp;H齲_x0001_C铣_x0014__x0007__x0001__x0001_ 2 3 2 5 2" xfId="631"/>
    <cellStyle name="?鹎%U龡&amp;H齲_x0001_C铣_x0014__x0007__x0001__x0001_ 2 3 2 6" xfId="632"/>
    <cellStyle name="?鹎%U龡&amp;H齲_x0001_C铣_x0014__x0007__x0001__x0001_ 2 3 2 6 2" xfId="633"/>
    <cellStyle name="货币 4 9" xfId="634"/>
    <cellStyle name="?鹎%U龡&amp;H齲_x0001_C铣_x0014__x0007__x0001__x0001_ 3 2 2 5_2015财政决算公开" xfId="635"/>
    <cellStyle name="?鹎%U龡&amp;H齲_x0001_C铣_x0014__x0007__x0001__x0001_ 3 3 2 4 2" xfId="636"/>
    <cellStyle name="?鹎%U龡&amp;H齲_x0001_C铣_x0014__x0007__x0001__x0001_ 2 3 2 7" xfId="637"/>
    <cellStyle name="?鹎%U龡&amp;H齲_x0001_C铣_x0014__x0007__x0001__x0001_ 3 3 2 4 2 2" xfId="638"/>
    <cellStyle name="?鹎%U龡&amp;H齲_x0001_C铣_x0014__x0007__x0001__x0001_ 2 3 2 7 2" xfId="639"/>
    <cellStyle name="?鹎%U龡&amp;H齲_x0001_C铣_x0014__x0007__x0001__x0001_ 2 3 3" xfId="640"/>
    <cellStyle name="?鹎%U龡&amp;H齲_x0001_C铣_x0014__x0007__x0001__x0001_ 2 3 3 2" xfId="641"/>
    <cellStyle name="?鹎%U龡&amp;H齲_x0001_C铣_x0014__x0007__x0001__x0001_ 2 3 3 3" xfId="642"/>
    <cellStyle name="?鹎%U龡&amp;H齲_x0001_C铣_x0014__x0007__x0001__x0001_ 2 3 3 3 2" xfId="643"/>
    <cellStyle name="?鹎%U龡&amp;H齲_x0001_C铣_x0014__x0007__x0001__x0001_ 2 3 3 4 2" xfId="644"/>
    <cellStyle name="标题 1 2 2" xfId="645"/>
    <cellStyle name="?鹎%U龡&amp;H齲_x0001_C铣_x0014__x0007__x0001__x0001_ 2 3 3 5" xfId="646"/>
    <cellStyle name="后继超级链接 3 2" xfId="647"/>
    <cellStyle name="?鹎%U龡&amp;H齲_x0001_C铣_x0014__x0007__x0001__x0001_ 3 2 5" xfId="648"/>
    <cellStyle name="?鹎%U龡&amp;H齲_x0001_C铣_x0014__x0007__x0001__x0001_ 3 2 2 3" xfId="649"/>
    <cellStyle name="?鹎%U龡&amp;H齲_x0001_C铣_x0014__x0007__x0001__x0001_ 2 3 3_2015财政决算公开" xfId="650"/>
    <cellStyle name="40% - 强调文字颜色 6 5_2015财政决算公开" xfId="651"/>
    <cellStyle name="?鹎%U龡&amp;H齲_x0001_C铣_x0014__x0007__x0001__x0001_ 2 3 4" xfId="652"/>
    <cellStyle name="?鹎%U龡&amp;H齲_x0001_C铣_x0014__x0007__x0001__x0001_ 2 3 4 2" xfId="653"/>
    <cellStyle name="?鹎%U龡&amp;H齲_x0001_C铣_x0014__x0007__x0001__x0001_ 2 3_2015财政决算公开" xfId="654"/>
    <cellStyle name="60% - 强调文字颜色 2 2 2 2 3" xfId="655"/>
    <cellStyle name="?鹎%U龡&amp;H齲_x0001_C铣_x0014__x0007__x0001__x0001_ 2 3 4 2 2" xfId="656"/>
    <cellStyle name="40% - 强调文字颜色 4 2 2 2_2015财政决算公开" xfId="657"/>
    <cellStyle name="?鹎%U龡&amp;H齲_x0001_C铣_x0014__x0007__x0001__x0001_ 2 3 4 3" xfId="658"/>
    <cellStyle name="?鹎%U龡&amp;H齲_x0001_C铣_x0014__x0007__x0001__x0001_ 2 3 4 4" xfId="659"/>
    <cellStyle name="常规 2 2 2 3 5" xfId="660"/>
    <cellStyle name="?鹎%U龡&amp;H齲_x0001_C铣_x0014__x0007__x0001__x0001_ 2 3 4 4 2" xfId="661"/>
    <cellStyle name="标题 1 3 2" xfId="662"/>
    <cellStyle name="?鹎%U龡&amp;H齲_x0001_C铣_x0014__x0007__x0001__x0001_ 2 3 4 5" xfId="663"/>
    <cellStyle name="好 4 2 2" xfId="664"/>
    <cellStyle name="常规 12 2" xfId="665"/>
    <cellStyle name="?鹎%U龡&amp;H齲_x0001_C铣_x0014__x0007__x0001__x0001_ 2 3 5" xfId="666"/>
    <cellStyle name="常规 12 2 2 2" xfId="667"/>
    <cellStyle name="60% - 强调文字颜色 2 2 3 2 3" xfId="668"/>
    <cellStyle name="60% - 强调文字颜色 3 2 4 3" xfId="669"/>
    <cellStyle name="?鹎%U龡&amp;H齲_x0001_C铣_x0014__x0007__x0001__x0001_ 2 3 5 2 2" xfId="670"/>
    <cellStyle name="常规 2 2 3 2 5" xfId="671"/>
    <cellStyle name="常规 12 2 3 2" xfId="672"/>
    <cellStyle name="千位分隔 2 2 8" xfId="673"/>
    <cellStyle name="?鹎%U龡&amp;H齲_x0001_C铣_x0014__x0007__x0001__x0001_ 2 3 5 3 2" xfId="674"/>
    <cellStyle name="常规 12 2_2015财政决算公开" xfId="675"/>
    <cellStyle name="20% - 强调文字颜色 5 6 3" xfId="676"/>
    <cellStyle name="60% - 强调文字颜色 1 5 2 2" xfId="677"/>
    <cellStyle name="?鹎%U龡&amp;H齲_x0001_C铣_x0014__x0007__x0001__x0001_ 2 3 5_2015财政决算公开" xfId="678"/>
    <cellStyle name="好 4 2 3" xfId="679"/>
    <cellStyle name="常规 12 3" xfId="680"/>
    <cellStyle name="?鹎%U龡&amp;H齲_x0001_C铣_x0014__x0007__x0001__x0001_ 2 3 6" xfId="681"/>
    <cellStyle name="常规 12 3 2" xfId="682"/>
    <cellStyle name="?鹎%U龡&amp;H齲_x0001_C铣_x0014__x0007__x0001__x0001_ 2 3 6 2" xfId="683"/>
    <cellStyle name="常规 12 3 2 2" xfId="684"/>
    <cellStyle name="?鹎%U龡&amp;H齲_x0001_C铣_x0014__x0007__x0001__x0001_ 2 3 6 2 2" xfId="685"/>
    <cellStyle name="常规 12 3 3" xfId="686"/>
    <cellStyle name="霓付_laroux" xfId="687"/>
    <cellStyle name="?鹎%U龡&amp;H齲_x0001_C铣_x0014__x0007__x0001__x0001_ 2 3 6 3" xfId="688"/>
    <cellStyle name="千位分隔 3 2 8" xfId="689"/>
    <cellStyle name="?鹎%U龡&amp;H齲_x0001_C铣_x0014__x0007__x0001__x0001_ 2 3 6 3 2" xfId="690"/>
    <cellStyle name="?鹎%U龡&amp;H齲_x0001_C铣_x0014__x0007__x0001__x0001_ 2 3 6 4" xfId="691"/>
    <cellStyle name="表标题 3 2 2" xfId="692"/>
    <cellStyle name="40% - 强调文字颜色 1 4 4" xfId="693"/>
    <cellStyle name="常规 13 2_2015财政决算公开" xfId="694"/>
    <cellStyle name="?鹎%U龡&amp;H齲_x0001_C铣_x0014__x0007__x0001__x0001_ 2 4 5_2015财政决算公开" xfId="695"/>
    <cellStyle name="?鹎%U龡&amp;H齲_x0001_C铣_x0014__x0007__x0001__x0001_ 2 3 6 4 2" xfId="696"/>
    <cellStyle name="链接单元格 3 3 2" xfId="697"/>
    <cellStyle name="货币 2 3 4 2" xfId="698"/>
    <cellStyle name="常规 12 4" xfId="699"/>
    <cellStyle name="?鹎%U龡&amp;H齲_x0001_C铣_x0014__x0007__x0001__x0001_ 2 3 7" xfId="700"/>
    <cellStyle name="货币 2 3 4 2 2" xfId="701"/>
    <cellStyle name="常规 12 4 2" xfId="702"/>
    <cellStyle name="?鹎%U龡&amp;H齲_x0001_C铣_x0014__x0007__x0001__x0001_ 2 3 7 2" xfId="703"/>
    <cellStyle name="?鹎%U龡&amp;H齲_x0001_C铣_x0014__x0007__x0001__x0001_ 3 3 3 2 2" xfId="704"/>
    <cellStyle name="?鹎%U龡&amp;H齲_x0001_C铣_x0014__x0007__x0001__x0001_ 3 2" xfId="705"/>
    <cellStyle name="货币 2 3 4 3" xfId="706"/>
    <cellStyle name="常规 12 5" xfId="707"/>
    <cellStyle name="?鹎%U龡&amp;H齲_x0001_C铣_x0014__x0007__x0001__x0001_ 2 3 8" xfId="708"/>
    <cellStyle name="?鹎%U龡&amp;H齲_x0001_C铣_x0014__x0007__x0001__x0001_ 3 2 2" xfId="709"/>
    <cellStyle name="货币 2 3 4 3 2" xfId="710"/>
    <cellStyle name="常规 12 5 2" xfId="711"/>
    <cellStyle name="?鹎%U龡&amp;H齲_x0001_C铣_x0014__x0007__x0001__x0001_ 2 3 8 2" xfId="712"/>
    <cellStyle name="货币 2 3 4 4" xfId="713"/>
    <cellStyle name="常规 12 6" xfId="714"/>
    <cellStyle name="?鹎%U龡&amp;H齲_x0001_C铣_x0014__x0007__x0001__x0001_ 2 3 9" xfId="715"/>
    <cellStyle name="货币 2 3 4 4 2" xfId="716"/>
    <cellStyle name="?鹎%U龡&amp;H齲_x0001_C铣_x0014__x0007__x0001__x0001_ 2 3 9 2" xfId="717"/>
    <cellStyle name="?鹎%U龡&amp;H齲_x0001_C铣_x0014__x0007__x0001__x0001_ 2 4 2" xfId="718"/>
    <cellStyle name="?鹎%U龡&amp;H齲_x0001_C铣_x0014__x0007__x0001__x0001_ 2 5 3 2" xfId="719"/>
    <cellStyle name="好 2" xfId="720"/>
    <cellStyle name="差 2 3 2 2" xfId="721"/>
    <cellStyle name="40% - 强调文字颜色 3 6 3" xfId="722"/>
    <cellStyle name="?鹎%U龡&amp;H齲_x0001_C铣_x0014__x0007__x0001__x0001_ 3 3 2 2_2015财政决算公开" xfId="723"/>
    <cellStyle name="?鹎%U龡&amp;H齲_x0001_C铣_x0014__x0007__x0001__x0001_ 2 4 2 2 2" xfId="724"/>
    <cellStyle name="?鹎%U龡&amp;H齲_x0001_C铣_x0014__x0007__x0001__x0001_ 2 4 2 6" xfId="725"/>
    <cellStyle name="?鹎%U龡&amp;H齲_x0001_C铣_x0014__x0007__x0001__x0001_ 2 4 2 2 2 2" xfId="726"/>
    <cellStyle name="?鹎%U龡&amp;H齲_x0001_C铣_x0014__x0007__x0001__x0001_ 3 2 6 2" xfId="727"/>
    <cellStyle name="20% - 强调文字颜色 1 6" xfId="728"/>
    <cellStyle name="?鹎%U龡&amp;H齲_x0001_C铣_x0014__x0007__x0001__x0001_ 3 6 4" xfId="729"/>
    <cellStyle name="?鹎%U龡&amp;H齲_x0001_C铣_x0014__x0007__x0001__x0001_ 3 2 2 4 2" xfId="730"/>
    <cellStyle name="?鹎%U龡&amp;H齲_x0001_C铣_x0014__x0007__x0001__x0001_ 2 4 2 2 3" xfId="731"/>
    <cellStyle name="?鹎%U龡&amp;H齲_x0001_C铣_x0014__x0007__x0001__x0001_ 3 2 6 2 2" xfId="732"/>
    <cellStyle name="20% - 强调文字颜色 1 6 2" xfId="733"/>
    <cellStyle name="?鹎%U龡&amp;H齲_x0001_C铣_x0014__x0007__x0001__x0001_ 3 2 2 4 2 2" xfId="734"/>
    <cellStyle name="?鹎%U龡&amp;H齲_x0001_C铣_x0014__x0007__x0001__x0001_ 2 4 2 2 3 2" xfId="735"/>
    <cellStyle name="?鹎%U龡&amp;H齲_x0001_C铣_x0014__x0007__x0001__x0001_ 3 2 6 3" xfId="736"/>
    <cellStyle name="60% - 强调文字颜色 4 4 2 2" xfId="737"/>
    <cellStyle name="20% - 强调文字颜色 1 7" xfId="738"/>
    <cellStyle name="?鹎%U龡&amp;H齲_x0001_C铣_x0014__x0007__x0001__x0001_ 3 2 2 4 3" xfId="739"/>
    <cellStyle name="货币 3 2 3 3 2" xfId="740"/>
    <cellStyle name="?鹎%U龡&amp;H齲_x0001_C铣_x0014__x0007__x0001__x0001_ 2 4 2 2 4" xfId="741"/>
    <cellStyle name="?鹎%U龡&amp;H齲_x0001_C铣_x0014__x0007__x0001__x0001_ 3 2 6 3 2" xfId="742"/>
    <cellStyle name="60% - 强调文字颜色 4 4 2 2 2" xfId="743"/>
    <cellStyle name="20% - 强调文字颜色 1 7 2" xfId="744"/>
    <cellStyle name="?鹎%U龡&amp;H齲_x0001_C铣_x0014__x0007__x0001__x0001_ 3 2 2 4 3 2" xfId="745"/>
    <cellStyle name="?鹎%U龡&amp;H齲_x0001_C铣_x0014__x0007__x0001__x0001_ 2 4 2 2 4 2" xfId="746"/>
    <cellStyle name="差 2 3 3" xfId="747"/>
    <cellStyle name="?鹎%U龡&amp;H齲_x0001_C铣_x0014__x0007__x0001__x0001_ 2 5 4" xfId="748"/>
    <cellStyle name="?鹎%U龡&amp;H齲_x0001_C铣_x0014__x0007__x0001__x0001_ 2 4 2 3" xfId="749"/>
    <cellStyle name="20% - 强调文字颜色 2 2 7" xfId="750"/>
    <cellStyle name="?鹎%U龡&amp;H齲_x0001_C铣_x0014__x0007__x0001__x0001_ 3 4 6 2 2" xfId="751"/>
    <cellStyle name="?鹎%U龡&amp;H齲_x0001_C铣_x0014__x0007__x0001__x0001_ 3 2 2 2 4 2 2" xfId="752"/>
    <cellStyle name="常规 2 4 2 8" xfId="753"/>
    <cellStyle name="?鹎%U龡&amp;H齲_x0001_C铣_x0014__x0007__x0001__x0001_ 2 4 2 3_2015财政决算公开" xfId="754"/>
    <cellStyle name="?鹎%U龡&amp;H齲_x0001_C铣_x0014__x0007__x0001__x0001_ 2 4 2 4" xfId="755"/>
    <cellStyle name="?鹎%U龡&amp;H齲_x0001_C铣_x0014__x0007__x0001__x0001_ 2 4 2 4 2" xfId="756"/>
    <cellStyle name="?鹎%U龡&amp;H齲_x0001_C铣_x0014__x0007__x0001__x0001_ 2 4 2 4 2 2" xfId="757"/>
    <cellStyle name="20% - 强调文字颜色 3 6" xfId="758"/>
    <cellStyle name="?鹎%U龡&amp;H齲_x0001_C铣_x0014__x0007__x0001__x0001_ 3 2 2 6 2" xfId="759"/>
    <cellStyle name="百分比 2 2 2 2 2" xfId="760"/>
    <cellStyle name="?鹎%U龡&amp;H齲_x0001_C铣_x0014__x0007__x0001__x0001_ 2 4 2 4 3" xfId="761"/>
    <cellStyle name="20% - 强调文字颜色 2 2 3 2 2" xfId="762"/>
    <cellStyle name="?鹎%U龡&amp;H齲_x0001_C铣_x0014__x0007__x0001__x0001_ 3 2 3 4 5" xfId="763"/>
    <cellStyle name="20% - 强调文字颜色 3 6 2" xfId="764"/>
    <cellStyle name="?鹎%U龡&amp;H齲_x0001_C铣_x0014__x0007__x0001__x0001_ 3 2 2 6 2 2" xfId="765"/>
    <cellStyle name="?鹎%U龡&amp;H齲_x0001_C铣_x0014__x0007__x0001__x0001_ 3 3 6 5" xfId="766"/>
    <cellStyle name="百分比 2 2 2 2 2 2" xfId="767"/>
    <cellStyle name="?鹎%U龡&amp;H齲_x0001_C铣_x0014__x0007__x0001__x0001_ 2 4 2 4 3 2" xfId="768"/>
    <cellStyle name="检查单元格 2 3 3 2" xfId="769"/>
    <cellStyle name="20% - 强调文字颜色 3 7" xfId="770"/>
    <cellStyle name="?鹎%U龡&amp;H齲_x0001_C铣_x0014__x0007__x0001__x0001_ 3 2 2 6 3" xfId="771"/>
    <cellStyle name="百分比 2 2 2 2 3" xfId="772"/>
    <cellStyle name="警告文本 2 2" xfId="773"/>
    <cellStyle name="常规 4 2 2 3 2 2" xfId="774"/>
    <cellStyle name="?鹎%U龡&amp;H齲_x0001_C铣_x0014__x0007__x0001__x0001_ 2 4 2 4 4" xfId="775"/>
    <cellStyle name="20% - 强调文字颜色 3 7 2" xfId="776"/>
    <cellStyle name="?鹎%U龡&amp;H齲_x0001_C铣_x0014__x0007__x0001__x0001_ 3 2 2 6 3 2" xfId="777"/>
    <cellStyle name="警告文本 2 2 2" xfId="778"/>
    <cellStyle name="汇总 2 2 3" xfId="779"/>
    <cellStyle name="?鹎%U龡&amp;H齲_x0001_C铣_x0014__x0007__x0001__x0001_ 2 4 2 4 4 2" xfId="780"/>
    <cellStyle name="?鹎%U龡&amp;H齲_x0001_C铣_x0014__x0007__x0001__x0001_ 3 4 2 5" xfId="781"/>
    <cellStyle name="?鹎%U龡&amp;H齲_x0001_C铣_x0014__x0007__x0001__x0001_ 2 4 2 4_2015财政决算公开" xfId="782"/>
    <cellStyle name="?鹎%U龡&amp;H齲_x0001_C铣_x0014__x0007__x0001__x0001_ 2 4 2 5" xfId="783"/>
    <cellStyle name="?鹎%U龡&amp;H齲_x0001_C铣_x0014__x0007__x0001__x0001_ 2 4 2 6 2" xfId="784"/>
    <cellStyle name="强调文字颜色 4 2 3 2 2" xfId="785"/>
    <cellStyle name="?鹎%U龡&amp;H齲_x0001_C铣_x0014__x0007__x0001__x0001_ 5 2" xfId="786"/>
    <cellStyle name="?鹎%U龡&amp;H齲_x0001_C铣_x0014__x0007__x0001__x0001_ 3 3 3 4 2" xfId="787"/>
    <cellStyle name="?鹎%U龡&amp;H齲_x0001_C铣_x0014__x0007__x0001__x0001_ 2 4 2 7" xfId="788"/>
    <cellStyle name="强调文字颜色 4 2 3 2 2 2" xfId="789"/>
    <cellStyle name="?鹎%U龡&amp;H齲_x0001_C铣_x0014__x0007__x0001__x0001_ 5 2 2" xfId="790"/>
    <cellStyle name="?鹎%U龡&amp;H齲_x0001_C铣_x0014__x0007__x0001__x0001_ 2 4 2 7 2" xfId="791"/>
    <cellStyle name="?鹎%U龡&amp;H齲_x0001_C铣_x0014__x0007__x0001__x0001_ 2 4 2_2015财政决算公开" xfId="792"/>
    <cellStyle name="解释性文本 5 2 2" xfId="793"/>
    <cellStyle name="差 2 2 2" xfId="794"/>
    <cellStyle name="?鹎%U龡&amp;H齲_x0001_C铣_x0014__x0007__x0001__x0001_ 2 4 3" xfId="795"/>
    <cellStyle name="差 2 2 2 2" xfId="796"/>
    <cellStyle name="?鹎%U龡&amp;H齲_x0001_C铣_x0014__x0007__x0001__x0001_ 2 4 3 2" xfId="797"/>
    <cellStyle name="差 2 2 2 2 2" xfId="798"/>
    <cellStyle name="40% - 强调文字颜色 4 6 3" xfId="799"/>
    <cellStyle name="?鹎%U龡&amp;H齲_x0001_C铣_x0014__x0007__x0001__x0001_ 2 4 3 2 2" xfId="800"/>
    <cellStyle name="差 2 2 2 3" xfId="801"/>
    <cellStyle name="?鹎%U龡&amp;H齲_x0001_C铣_x0014__x0007__x0001__x0001_ 2 4 3 3" xfId="802"/>
    <cellStyle name="?鹎%U龡&amp;H齲_x0001_C铣_x0014__x0007__x0001__x0001_ 2 4 3 3 2" xfId="803"/>
    <cellStyle name="40% - 强调文字颜色 5 2 2 2 2" xfId="804"/>
    <cellStyle name="?鹎%U龡&amp;H齲_x0001_C铣_x0014__x0007__x0001__x0001_ 2 4 3 4" xfId="805"/>
    <cellStyle name="40% - 强调文字颜色 5 2 2 2 2 2" xfId="806"/>
    <cellStyle name="?鹎%U龡&amp;H齲_x0001_C铣_x0014__x0007__x0001__x0001_ 2 4 3 4 2" xfId="807"/>
    <cellStyle name="标题 2 2 2" xfId="808"/>
    <cellStyle name="40% - 强调文字颜色 5 2 2 2 3" xfId="809"/>
    <cellStyle name="?鹎%U龡&amp;H齲_x0001_C铣_x0014__x0007__x0001__x0001_ 2 4 3 5" xfId="810"/>
    <cellStyle name="?鹎%U龡&amp;H齲_x0001_C铣_x0014__x0007__x0001__x0001_ 2 5" xfId="811"/>
    <cellStyle name="60% - 强调文字颜色 3 3 3 2 2" xfId="812"/>
    <cellStyle name="20% - 强调文字颜色 1 2 6" xfId="813"/>
    <cellStyle name="?鹎%U龡&amp;H齲_x0001_C铣_x0014__x0007__x0001__x0001_ 2 4 3_2015财政决算公开" xfId="814"/>
    <cellStyle name="差 2 2 3" xfId="815"/>
    <cellStyle name="?鹎%U龡&amp;H齲_x0001_C铣_x0014__x0007__x0001__x0001_ 2 4 4" xfId="816"/>
    <cellStyle name="差 2 2 3 2" xfId="817"/>
    <cellStyle name="?鹎%U龡&amp;H齲_x0001_C铣_x0014__x0007__x0001__x0001_ 2 4 4 2" xfId="818"/>
    <cellStyle name="?鹎%U龡&amp;H齲_x0001_C铣_x0014__x0007__x0001__x0001_ 3 4_2015财政决算公开" xfId="819"/>
    <cellStyle name="?鹎%U龡&amp;H齲_x0001_C铣_x0014__x0007__x0001__x0001_ 2 4 4 3" xfId="820"/>
    <cellStyle name="40% - 强调文字颜色 5 2 2 3 2" xfId="821"/>
    <cellStyle name="常规 2 2 2 5_2015财政决算公开" xfId="822"/>
    <cellStyle name="?鹎%U龡&amp;H齲_x0001_C铣_x0014__x0007__x0001__x0001_ 2 4 4 4" xfId="823"/>
    <cellStyle name="标题 2 3 2" xfId="824"/>
    <cellStyle name="?鹎%U龡&amp;H齲_x0001_C铣_x0014__x0007__x0001__x0001_ 2 4 4 5" xfId="825"/>
    <cellStyle name="?鹎%U龡&amp;H齲_x0001_C铣_x0014__x0007__x0001__x0001_ 2 4 4_2015财政决算公开" xfId="826"/>
    <cellStyle name="检查单元格 6" xfId="827"/>
    <cellStyle name="小数 4" xfId="828"/>
    <cellStyle name="常规 2 5 2 2" xfId="829"/>
    <cellStyle name="好 4 3 2" xfId="830"/>
    <cellStyle name="常规 13 2" xfId="831"/>
    <cellStyle name="差 2 2 4" xfId="832"/>
    <cellStyle name="?鹎%U龡&amp;H齲_x0001_C铣_x0014__x0007__x0001__x0001_ 2 4 5" xfId="833"/>
    <cellStyle name="常规 13 2 2" xfId="834"/>
    <cellStyle name="?鹎%U龡&amp;H齲_x0001_C铣_x0014__x0007__x0001__x0001_ 2 4 5 2" xfId="835"/>
    <cellStyle name="?鹎%U龡&amp;H齲_x0001_C铣_x0014__x0007__x0001__x0001_ 3 2 3 4_2015财政决算公开" xfId="836"/>
    <cellStyle name="常规 13 2 3" xfId="837"/>
    <cellStyle name="?鹎%U龡&amp;H齲_x0001_C铣_x0014__x0007__x0001__x0001_ 2 4 5 3" xfId="838"/>
    <cellStyle name="常规 13 3" xfId="839"/>
    <cellStyle name="?鹎%U龡&amp;H齲_x0001_C铣_x0014__x0007__x0001__x0001_ 2 4 6" xfId="840"/>
    <cellStyle name="常规 5 2 2 4" xfId="841"/>
    <cellStyle name="常规 13 3 2" xfId="842"/>
    <cellStyle name="?鹎%U龡&amp;H齲_x0001_C铣_x0014__x0007__x0001__x0001_ 2 4 6 2" xfId="843"/>
    <cellStyle name="常规 5 2 2 4 2" xfId="844"/>
    <cellStyle name="常规 13 3 2 2" xfId="845"/>
    <cellStyle name="常规 17 3" xfId="846"/>
    <cellStyle name="常规 22 3" xfId="847"/>
    <cellStyle name="?鹎%U龡&amp;H齲_x0001_C铣_x0014__x0007__x0001__x0001_ 2 4 6 2 2" xfId="848"/>
    <cellStyle name="常规 5 2 2 5" xfId="849"/>
    <cellStyle name="常规 13 3 3" xfId="850"/>
    <cellStyle name="?鹎%U龡&amp;H齲_x0001_C铣_x0014__x0007__x0001__x0001_ 2 4 6 3" xfId="851"/>
    <cellStyle name="标题 2 5 2" xfId="852"/>
    <cellStyle name="?鹎%U龡&amp;H齲_x0001_C铣_x0014__x0007__x0001__x0001_ 2 4 6 5" xfId="853"/>
    <cellStyle name="常规 5 2 2 5 2" xfId="854"/>
    <cellStyle name="百分比 5 7" xfId="855"/>
    <cellStyle name="常规 18 3" xfId="856"/>
    <cellStyle name="常规 23 3" xfId="857"/>
    <cellStyle name="?鹎%U龡&amp;H齲_x0001_C铣_x0014__x0007__x0001__x0001_ 2 4 6 3 2" xfId="858"/>
    <cellStyle name="常规 5 2 2 6" xfId="859"/>
    <cellStyle name="?鹎%U龡&amp;H齲_x0001_C铣_x0014__x0007__x0001__x0001_ 2 4 6 4" xfId="860"/>
    <cellStyle name="常规 19 3" xfId="861"/>
    <cellStyle name="常规 24 3" xfId="862"/>
    <cellStyle name="?鹎%U龡&amp;H齲_x0001_C铣_x0014__x0007__x0001__x0001_ 2 4 6 4 2" xfId="863"/>
    <cellStyle name="常规 13 3_2015财政决算公开" xfId="864"/>
    <cellStyle name="?鹎%U龡&amp;H齲_x0001_C铣_x0014__x0007__x0001__x0001_ 2 4 6_2015财政决算公开" xfId="865"/>
    <cellStyle name="货币 2 3 5 2" xfId="866"/>
    <cellStyle name="常规 13 4" xfId="867"/>
    <cellStyle name="?鹎%U龡&amp;H齲_x0001_C铣_x0014__x0007__x0001__x0001_ 2 4 7" xfId="868"/>
    <cellStyle name="检查单元格 2" xfId="869"/>
    <cellStyle name="常规 5 2 4 4" xfId="870"/>
    <cellStyle name="?鹎%U龡&amp;H齲_x0001_C铣_x0014__x0007__x0001__x0001_ 2 4 8 2" xfId="871"/>
    <cellStyle name="?鹎%U龡&amp;H齲_x0001_C铣_x0014__x0007__x0001__x0001_ 3 6_2015财政决算公开" xfId="872"/>
    <cellStyle name="?鹎%U龡&amp;H齲_x0001_C铣_x0014__x0007__x0001__x0001_ 2 4 9" xfId="873"/>
    <cellStyle name="货币 2 2 2 7 2" xfId="874"/>
    <cellStyle name="?鹎%U龡&amp;H齲_x0001_C铣_x0014__x0007__x0001__x0001_ 2 4_2015财政决算公开" xfId="875"/>
    <cellStyle name="?鹎%U龡&amp;H齲_x0001_C铣_x0014__x0007__x0001__x0001_ 2 5 2" xfId="876"/>
    <cellStyle name="货币 2 2 5 3" xfId="877"/>
    <cellStyle name="40% - 强调文字颜色 6 2 5" xfId="878"/>
    <cellStyle name="?鹎%U龡&amp;H齲_x0001_C铣_x0014__x0007__x0001__x0001_ 2 5_2015财政决算公开" xfId="879"/>
    <cellStyle name="20% - 强调文字颜色 1 2 7" xfId="880"/>
    <cellStyle name="?鹎%U龡&amp;H齲_x0001_C铣_x0014__x0007__x0001__x0001_ 3 4 5 2 2" xfId="881"/>
    <cellStyle name="?鹎%U龡&amp;H齲_x0001_C铣_x0014__x0007__x0001__x0001_ 3 2 2 2 3 2 2" xfId="882"/>
    <cellStyle name="?鹎%U龡&amp;H齲_x0001_C铣_x0014__x0007__x0001__x0001_ 2 6" xfId="883"/>
    <cellStyle name="百分比 2 3" xfId="884"/>
    <cellStyle name="?鹎%U龡&amp;H齲_x0001_C铣_x0014__x0007__x0001__x0001_ 2 6 2" xfId="885"/>
    <cellStyle name="常规 8 2 2 2 2" xfId="886"/>
    <cellStyle name="?鹎%U龡&amp;H齲_x0001_C铣_x0014__x0007__x0001__x0001_ 2 7" xfId="887"/>
    <cellStyle name="百分比 3 3" xfId="888"/>
    <cellStyle name="?鹎%U龡&amp;H齲_x0001_C铣_x0014__x0007__x0001__x0001_ 2 7 2" xfId="889"/>
    <cellStyle name="40% - 强调文字颜色 1 7 2" xfId="890"/>
    <cellStyle name="?鹎%U龡&amp;H齲_x0001_C铣_x0014__x0007__x0001__x0001_ 2 8" xfId="891"/>
    <cellStyle name="常规 2 4 9 2" xfId="892"/>
    <cellStyle name="?鹎%U龡&amp;H齲_x0001_C铣_x0014__x0007__x0001__x0001_ 3 2 10" xfId="893"/>
    <cellStyle name="标题 5 4 3" xfId="894"/>
    <cellStyle name="?鹎%U龡&amp;H齲_x0001_C铣_x0014__x0007__x0001__x0001_ 3 2 10 2" xfId="895"/>
    <cellStyle name="?鹎%U龡&amp;H齲_x0001_C铣_x0014__x0007__x0001__x0001_ 3 2 11" xfId="896"/>
    <cellStyle name="?鹎%U龡&amp;H齲_x0001_C铣_x0014__x0007__x0001__x0001_ 3 2 2 10" xfId="897"/>
    <cellStyle name="40% - 强调文字颜色 4 5 3" xfId="898"/>
    <cellStyle name="?鹎%U龡&amp;H齲_x0001_C铣_x0014__x0007__x0001__x0001_ 3 2 4" xfId="899"/>
    <cellStyle name="?鹎%U龡&amp;H齲_x0001_C铣_x0014__x0007__x0001__x0001_ 3 4 4_2015财政决算公开" xfId="900"/>
    <cellStyle name="计算 2 2 4" xfId="901"/>
    <cellStyle name="20% - 强调文字颜色 1 3 3 2 2" xfId="902"/>
    <cellStyle name="?鹎%U龡&amp;H齲_x0001_C铣_x0014__x0007__x0001__x0001_ 3 2 2 2 2_2015财政决算公开" xfId="903"/>
    <cellStyle name="?鹎%U龡&amp;H齲_x0001_C铣_x0014__x0007__x0001__x0001_ 3 2 2 2" xfId="904"/>
    <cellStyle name="警告文本 7" xfId="905"/>
    <cellStyle name="?鹎%U龡&amp;H齲_x0001_C铣_x0014__x0007__x0001__x0001_ 3 2 4 2" xfId="906"/>
    <cellStyle name="差 3 2 3" xfId="907"/>
    <cellStyle name="?鹎%U龡&amp;H齲_x0001_C铣_x0014__x0007__x0001__x0001_ 3 4 4" xfId="908"/>
    <cellStyle name="?鹎%U龡&amp;H齲_x0001_C铣_x0014__x0007__x0001__x0001_ 3 2 2 2 2" xfId="909"/>
    <cellStyle name="20% - 强调文字颜色 4 2 2 2 2 2" xfId="910"/>
    <cellStyle name="?鹎%U龡&amp;H齲_x0001_C铣_x0014__x0007__x0001__x0001_ 3 2 4 3" xfId="911"/>
    <cellStyle name="好 5 3 2" xfId="912"/>
    <cellStyle name="差 3 2 4" xfId="913"/>
    <cellStyle name="?鹎%U龡&amp;H齲_x0001_C铣_x0014__x0007__x0001__x0001_ 3 4 5" xfId="914"/>
    <cellStyle name="?鹎%U龡&amp;H齲_x0001_C铣_x0014__x0007__x0001__x0001_ 3 2 2 2 3" xfId="915"/>
    <cellStyle name="?鹎%U龡&amp;H齲_x0001_C铣_x0014__x0007__x0001__x0001_ 3 2 4 3 2" xfId="916"/>
    <cellStyle name="?鹎%U龡&amp;H齲_x0001_C铣_x0014__x0007__x0001__x0001_ 3 4 5 2" xfId="917"/>
    <cellStyle name="?鹎%U龡&amp;H齲_x0001_C铣_x0014__x0007__x0001__x0001_ 3 2 2 2 3 2" xfId="918"/>
    <cellStyle name="?鹎%U龡&amp;H齲_x0001_C铣_x0014__x0007__x0001__x0001_ 3 4 5 3" xfId="919"/>
    <cellStyle name="?鹎%U龡&amp;H齲_x0001_C铣_x0014__x0007__x0001__x0001_ 3 2 2 2 3 3" xfId="920"/>
    <cellStyle name="?鹎%U龡&amp;H齲_x0001_C铣_x0014__x0007__x0001__x0001_ 3 4 5 3 2" xfId="921"/>
    <cellStyle name="?鹎%U龡&amp;H齲_x0001_C铣_x0014__x0007__x0001__x0001_ 3 2 2 2 3 3 2" xfId="922"/>
    <cellStyle name="?鹎%U龡&amp;H齲_x0001_C铣_x0014__x0007__x0001__x0001_ 3 4 6 3" xfId="923"/>
    <cellStyle name="?鹎%U龡&amp;H齲_x0001_C铣_x0014__x0007__x0001__x0001_ 3 2 2 2 4 3" xfId="924"/>
    <cellStyle name="?鹎%U龡&amp;H齲_x0001_C铣_x0014__x0007__x0001__x0001_ 3 4 6 3 2" xfId="925"/>
    <cellStyle name="常规 45" xfId="926"/>
    <cellStyle name="常规 50" xfId="927"/>
    <cellStyle name="?鹎%U龡&amp;H齲_x0001_C铣_x0014__x0007__x0001__x0001_ 3 2 2 2 4 3 2" xfId="928"/>
    <cellStyle name="?鹎%U龡&amp;H齲_x0001_C铣_x0014__x0007__x0001__x0001_ 3 4 6 4" xfId="929"/>
    <cellStyle name="?鹎%U龡&amp;H齲_x0001_C铣_x0014__x0007__x0001__x0001_ 3 2 2 2 4 4" xfId="930"/>
    <cellStyle name="?鹎%U龡&amp;H齲_x0001_C铣_x0014__x0007__x0001__x0001_ 3 2 3 3_2015财政决算公开" xfId="931"/>
    <cellStyle name="?鹎%U龡&amp;H齲_x0001_C铣_x0014__x0007__x0001__x0001_ 3 4 6 4 2" xfId="932"/>
    <cellStyle name="?鹎%U龡&amp;H齲_x0001_C铣_x0014__x0007__x0001__x0001_ 3 2 2 2 4 4 2" xfId="933"/>
    <cellStyle name="?鹎%U龡&amp;H齲_x0001_C铣_x0014__x0007__x0001__x0001_ 3 4 6_2015财政决算公开" xfId="934"/>
    <cellStyle name="?鹎%U龡&amp;H齲_x0001_C铣_x0014__x0007__x0001__x0001_ 3 2 2 2 4_2015财政决算公开" xfId="935"/>
    <cellStyle name="常规 10 3" xfId="936"/>
    <cellStyle name="?鹎%U龡&amp;H齲_x0001_C铣_x0014__x0007__x0001__x0001_ 3 4 8 2" xfId="937"/>
    <cellStyle name="?鹎%U龡&amp;H齲_x0001_C铣_x0014__x0007__x0001__x0001_ 3 2 2 2 6 2" xfId="938"/>
    <cellStyle name="?鹎%U龡&amp;H齲_x0001_C铣_x0014__x0007__x0001__x0001_ 3 4 9" xfId="939"/>
    <cellStyle name="?鹎%U龡&amp;H齲_x0001_C铣_x0014__x0007__x0001__x0001_ 3 2 2 2 7" xfId="940"/>
    <cellStyle name="60% - 强调文字颜色 4 5 2 2" xfId="941"/>
    <cellStyle name="?鹎%U龡&amp;H齲_x0001_C铣_x0014__x0007__x0001__x0001_ 3 2 4_2015财政决算公开" xfId="942"/>
    <cellStyle name="?鹎%U龡&amp;H齲_x0001_C铣_x0014__x0007__x0001__x0001_ 4 6 5" xfId="943"/>
    <cellStyle name="?鹎%U龡&amp;H齲_x0001_C铣_x0014__x0007__x0001__x0001_ 3 2 3 4 3" xfId="944"/>
    <cellStyle name="?鹎%U龡&amp;H齲_x0001_C铣_x0014__x0007__x0001__x0001_ 3 3 6 3" xfId="945"/>
    <cellStyle name="?鹎%U龡&amp;H齲_x0001_C铣_x0014__x0007__x0001__x0001_ 3 2 2 2_2015财政决算公开" xfId="946"/>
    <cellStyle name="后继超级链接 3 2 2" xfId="947"/>
    <cellStyle name="?鹎%U龡&amp;H齲_x0001_C铣_x0014__x0007__x0001__x0001_ 3 2 5 2" xfId="948"/>
    <cellStyle name="差 3 3 3" xfId="949"/>
    <cellStyle name="?鹎%U龡&amp;H齲_x0001_C铣_x0014__x0007__x0001__x0001_ 3 2 2 3 2" xfId="950"/>
    <cellStyle name="?鹎%U龡&amp;H齲_x0001_C铣_x0014__x0007__x0001__x0001_ 3 2 5 3" xfId="951"/>
    <cellStyle name="?鹎%U龡&amp;H齲_x0001_C铣_x0014__x0007__x0001__x0001_ 3 2 2 3 3" xfId="952"/>
    <cellStyle name="后继超级链接 3 3" xfId="953"/>
    <cellStyle name="?鹎%U龡&amp;H齲_x0001_C铣_x0014__x0007__x0001__x0001_ 3 2 6" xfId="954"/>
    <cellStyle name="?鹎%U龡&amp;H齲_x0001_C铣_x0014__x0007__x0001__x0001_ 3 2 2 4" xfId="955"/>
    <cellStyle name="标题 1 8" xfId="956"/>
    <cellStyle name="?鹎%U龡&amp;H齲_x0001_C铣_x0014__x0007__x0001__x0001_ 3 2 2 4 4 2" xfId="957"/>
    <cellStyle name="?鹎%U龡&amp;H齲_x0001_C铣_x0014__x0007__x0001__x0001_ 3 2 2 4_2015财政决算公开" xfId="958"/>
    <cellStyle name="?鹎%U龡&amp;H齲_x0001_C铣_x0014__x0007__x0001__x0001_ 3 2 2 5" xfId="959"/>
    <cellStyle name="检查单元格 2 3 2 2 2" xfId="960"/>
    <cellStyle name="20% - 强调文字颜色 2 7 2" xfId="961"/>
    <cellStyle name="?鹎%U龡&amp;H齲_x0001_C铣_x0014__x0007__x0001__x0001_ 3 2 2 5 3 2" xfId="962"/>
    <cellStyle name="?鹎%U龡&amp;H齲_x0001_C铣_x0014__x0007__x0001__x0001_ 3 2 2 6" xfId="963"/>
    <cellStyle name="20% - 强调文字颜色 6 2 2 3 2" xfId="964"/>
    <cellStyle name="?鹎%U龡&amp;H齲_x0001_C铣_x0014__x0007__x0001__x0001_ 3 2 2 6 4 2" xfId="965"/>
    <cellStyle name="20% - 强调文字颜色 3 9" xfId="966"/>
    <cellStyle name="?鹎%U龡&amp;H齲_x0001_C铣_x0014__x0007__x0001__x0001_ 3 2 2 6 5" xfId="967"/>
    <cellStyle name="?鹎%U龡&amp;H齲_x0001_C铣_x0014__x0007__x0001__x0001_ 3 2 2 7" xfId="968"/>
    <cellStyle name="20% - 强调文字颜色 4 6" xfId="969"/>
    <cellStyle name="?鹎%U龡&amp;H齲_x0001_C铣_x0014__x0007__x0001__x0001_ 3 2 2 7 2" xfId="970"/>
    <cellStyle name="60% - 强调文字颜色 6 3 2 2 2" xfId="971"/>
    <cellStyle name="20% - 强调文字颜色 5 6" xfId="972"/>
    <cellStyle name="?鹎%U龡&amp;H齲_x0001_C铣_x0014__x0007__x0001__x0001_ 3 2 2 8 2" xfId="973"/>
    <cellStyle name="60% - 强调文字颜色 6 3 2 3" xfId="974"/>
    <cellStyle name="?鹎%U龡&amp;H齲_x0001_C铣_x0014__x0007__x0001__x0001_ 3 2 2 9" xfId="975"/>
    <cellStyle name="60% - 强调文字颜色 6 3 2 3 2" xfId="976"/>
    <cellStyle name="20% - 强调文字颜色 6 6" xfId="977"/>
    <cellStyle name="?鹎%U龡&amp;H齲_x0001_C铣_x0014__x0007__x0001__x0001_ 3 2 2 9 2" xfId="978"/>
    <cellStyle name="货币 4 2 2 4" xfId="979"/>
    <cellStyle name="?鹎%U龡&amp;H齲_x0001_C铣_x0014__x0007__x0001__x0001_ 3 2 2_2015财政决算公开" xfId="980"/>
    <cellStyle name="?鹎%U龡&amp;H齲_x0001_C铣_x0014__x0007__x0001__x0001_ 3 2 3" xfId="981"/>
    <cellStyle name="?鹎%U龡&amp;H齲_x0001_C铣_x0014__x0007__x0001__x0001_ 3 2 3 2" xfId="982"/>
    <cellStyle name="差 4 2 3" xfId="983"/>
    <cellStyle name="?鹎%U龡&amp;H齲_x0001_C铣_x0014__x0007__x0001__x0001_ 4 4 4" xfId="984"/>
    <cellStyle name="?鹎%U龡&amp;H齲_x0001_C铣_x0014__x0007__x0001__x0001_ 3 2 3 2 2" xfId="985"/>
    <cellStyle name="?鹎%U龡&amp;H齲_x0001_C铣_x0014__x0007__x0001__x0001_ 4 4 5" xfId="986"/>
    <cellStyle name="?鹎%U龡&amp;H齲_x0001_C铣_x0014__x0007__x0001__x0001_ 3 2 3 2 3" xfId="987"/>
    <cellStyle name="?鹎%U龡&amp;H齲_x0001_C铣_x0014__x0007__x0001__x0001_ 3 2 3 2 5" xfId="988"/>
    <cellStyle name="?鹎%U龡&amp;H齲_x0001_C铣_x0014__x0007__x0001__x0001_ 3 2 3 3" xfId="989"/>
    <cellStyle name="?鹎%U龡&amp;H齲_x0001_C铣_x0014__x0007__x0001__x0001_ 4 5 4" xfId="990"/>
    <cellStyle name="?鹎%U龡&amp;H齲_x0001_C铣_x0014__x0007__x0001__x0001_ 3 2 3 3 2" xfId="991"/>
    <cellStyle name="?鹎%U龡&amp;H齲_x0001_C铣_x0014__x0007__x0001__x0001_ 3 2 3 3 2 2" xfId="992"/>
    <cellStyle name="60% - 强调文字颜色 1 2 3" xfId="993"/>
    <cellStyle name="?鹎%U龡&amp;H齲_x0001_C铣_x0014__x0007__x0001__x0001_ 3 2 3 3 3 2" xfId="994"/>
    <cellStyle name="?鹎%U龡&amp;H齲_x0001_C铣_x0014__x0007__x0001__x0001_ 4 6 4 2" xfId="995"/>
    <cellStyle name="?鹎%U龡&amp;H齲_x0001_C铣_x0014__x0007__x0001__x0001_ 3 2 3 4 2 2" xfId="996"/>
    <cellStyle name="60% - 强调文字颜色 4 5 2 2 2" xfId="997"/>
    <cellStyle name="60% - 强调文字颜色 2 2 3" xfId="998"/>
    <cellStyle name="?鹎%U龡&amp;H齲_x0001_C铣_x0014__x0007__x0001__x0001_ 3 2 3 4 3 2" xfId="999"/>
    <cellStyle name="常规 5 2 4 2 2" xfId="1000"/>
    <cellStyle name="60% - 强调文字颜色 4 5 2 3" xfId="1001"/>
    <cellStyle name="?鹎%U龡&amp;H齲_x0001_C铣_x0014__x0007__x0001__x0001_ 3 2 3 4 4" xfId="1002"/>
    <cellStyle name="60% - 强调文字颜色 2 3 3" xfId="1003"/>
    <cellStyle name="?鹎%U龡&amp;H齲_x0001_C铣_x0014__x0007__x0001__x0001_ 3 2 3 4 4 2" xfId="1004"/>
    <cellStyle name="常规_预计与预算2 3 2" xfId="1005"/>
    <cellStyle name="百分比 5 2 2 3" xfId="1006"/>
    <cellStyle name="?鹎%U龡&amp;H齲_x0001_C铣_x0014__x0007__x0001__x0001_ 3 2 3 7 2" xfId="1007"/>
    <cellStyle name="好 3 5" xfId="1008"/>
    <cellStyle name="60% - 强调文字颜色 4 2 2" xfId="1009"/>
    <cellStyle name="?鹎%U龡&amp;H齲_x0001_C铣_x0014__x0007__x0001__x0001_ 3 2 3_2015财政决算公开" xfId="1010"/>
    <cellStyle name="40% - 强调文字颜色 6 4" xfId="1011"/>
    <cellStyle name="?鹎%U龡&amp;H齲_x0001_C铣_x0014__x0007__x0001__x0001_ 3 2 6 4" xfId="1012"/>
    <cellStyle name="常规 3 2 3" xfId="1013"/>
    <cellStyle name="?鹎%U龡&amp;H齲_x0001_C铣_x0014__x0007__x0001__x0001_ 3 2 6_2015财政决算公开" xfId="1014"/>
    <cellStyle name="链接单元格 4 2 2" xfId="1015"/>
    <cellStyle name="货币 2 4 3 2" xfId="1016"/>
    <cellStyle name="?鹎%U龡&amp;H齲_x0001_C铣_x0014__x0007__x0001__x0001_ 3 2 7" xfId="1017"/>
    <cellStyle name="?鹎%U龡&amp;H齲_x0001_C铣_x0014__x0007__x0001__x0001_ 3 2 7 2" xfId="1018"/>
    <cellStyle name="常规 2 2 2 2 4 3" xfId="1019"/>
    <cellStyle name="?鹎%U龡&amp;H齲_x0001_C铣_x0014__x0007__x0001__x0001_ 3 2 7 2 2" xfId="1020"/>
    <cellStyle name="货币 2 2 2 4 2 2" xfId="1021"/>
    <cellStyle name="20% - 强调文字颜色 6 2 3_2015财政决算公开" xfId="1022"/>
    <cellStyle name="?鹎%U龡&amp;H齲_x0001_C铣_x0014__x0007__x0001__x0001_ 3 2 7 3" xfId="1023"/>
    <cellStyle name="?鹎%U龡&amp;H齲_x0001_C铣_x0014__x0007__x0001__x0001_ 3 2 7 3 2" xfId="1024"/>
    <cellStyle name="?鹎%U龡&amp;H齲_x0001_C铣_x0014__x0007__x0001__x0001_ 3 2 7 4" xfId="1025"/>
    <cellStyle name="?鹎%U龡&amp;H齲_x0001_C铣_x0014__x0007__x0001__x0001_ 3 2 7 4 2" xfId="1026"/>
    <cellStyle name="20% - 强调文字颜色 2 2 3 5" xfId="1027"/>
    <cellStyle name="?鹎%U龡&amp;H齲_x0001_C铣_x0014__x0007__x0001__x0001_ 3 2 7 5" xfId="1028"/>
    <cellStyle name="?鹎%U龡&amp;H齲_x0001_C铣_x0014__x0007__x0001__x0001_ 3 2 7_2015财政决算公开" xfId="1029"/>
    <cellStyle name="?鹎%U龡&amp;H齲_x0001_C铣_x0014__x0007__x0001__x0001_ 3 2 8" xfId="1030"/>
    <cellStyle name="?鹎%U龡&amp;H齲_x0001_C铣_x0014__x0007__x0001__x0001_ 3 2 8 2" xfId="1031"/>
    <cellStyle name="?鹎%U龡&amp;H齲_x0001_C铣_x0014__x0007__x0001__x0001_ 3 2 9" xfId="1032"/>
    <cellStyle name="?鹎%U龡&amp;H齲_x0001_C铣_x0014__x0007__x0001__x0001_ 3 2 9 2" xfId="1033"/>
    <cellStyle name="?鹎%U龡&amp;H齲_x0001_C铣_x0014__x0007__x0001__x0001_ 3 2_2015财政决算公开" xfId="1034"/>
    <cellStyle name="?鹎%U龡&amp;H齲_x0001_C铣_x0014__x0007__x0001__x0001_ 3 3" xfId="1035"/>
    <cellStyle name="?鹎%U龡&amp;H齲_x0001_C铣_x0014__x0007__x0001__x0001_ 3 3 10" xfId="1036"/>
    <cellStyle name="?鹎%U龡&amp;H齲_x0001_C铣_x0014__x0007__x0001__x0001_ 3 3 2" xfId="1037"/>
    <cellStyle name="?鹎%U龡&amp;H齲_x0001_C铣_x0014__x0007__x0001__x0001_ 3 3 2 2" xfId="1038"/>
    <cellStyle name="?鹎%U龡&amp;H齲_x0001_C铣_x0014__x0007__x0001__x0001_ 3 3 2 2 2" xfId="1039"/>
    <cellStyle name="?鹎%U龡&amp;H齲_x0001_C铣_x0014__x0007__x0001__x0001_ 3 3 2 2 2 2" xfId="1040"/>
    <cellStyle name="?鹎%U龡&amp;H齲_x0001_C铣_x0014__x0007__x0001__x0001_ 3 3 2 2 3" xfId="1041"/>
    <cellStyle name="检查单元格 2 7" xfId="1042"/>
    <cellStyle name="?鹎%U龡&amp;H齲_x0001_C铣_x0014__x0007__x0001__x0001_ 3 3 2 2 3 2" xfId="1043"/>
    <cellStyle name="?鹎%U龡&amp;H齲_x0001_C铣_x0014__x0007__x0001__x0001_ 3 3 2 2 4" xfId="1044"/>
    <cellStyle name="?鹎%U龡&amp;H齲_x0001_C铣_x0014__x0007__x0001__x0001_ 3 3 2 2 4 2" xfId="1045"/>
    <cellStyle name="?鹎%U龡&amp;H齲_x0001_C铣_x0014__x0007__x0001__x0001_ 3 3 2 2 5" xfId="1046"/>
    <cellStyle name="?鹎%U龡&amp;H齲_x0001_C铣_x0014__x0007__x0001__x0001_ 3 3 2 3" xfId="1047"/>
    <cellStyle name="?鹎%U龡&amp;H齲_x0001_C铣_x0014__x0007__x0001__x0001_ 3 3 2 3 2" xfId="1048"/>
    <cellStyle name="?鹎%U龡&amp;H齲_x0001_C铣_x0014__x0007__x0001__x0001_ 3 3 2 3 2 2" xfId="1049"/>
    <cellStyle name="?鹎%U龡&amp;H齲_x0001_C铣_x0014__x0007__x0001__x0001_ 3 3 2 3 3" xfId="1050"/>
    <cellStyle name="?鹎%U龡&amp;H齲_x0001_C铣_x0014__x0007__x0001__x0001_ 3 3 2 3 3 2" xfId="1051"/>
    <cellStyle name="?鹎%U龡&amp;H齲_x0001_C铣_x0014__x0007__x0001__x0001_ 3 3 2 3 4" xfId="1052"/>
    <cellStyle name="?鹎%U龡&amp;H齲_x0001_C铣_x0014__x0007__x0001__x0001_ 3 3 2 3_2015财政决算公开" xfId="1053"/>
    <cellStyle name="?鹎%U龡&amp;H齲_x0001_C铣_x0014__x0007__x0001__x0001_ 3 3 2 4" xfId="1054"/>
    <cellStyle name="60% - 强调文字颜色 5 4 2 2 2" xfId="1055"/>
    <cellStyle name="?鹎%U龡&amp;H齲_x0001_C铣_x0014__x0007__x0001__x0001_ 3 3 2 4 3 2" xfId="1056"/>
    <cellStyle name="60% - 强调文字颜色 5 4 2 3" xfId="1057"/>
    <cellStyle name="?鹎%U龡&amp;H齲_x0001_C铣_x0014__x0007__x0001__x0001_ 3 3 2 4 4" xfId="1058"/>
    <cellStyle name="?鹎%U龡&amp;H齲_x0001_C铣_x0014__x0007__x0001__x0001_ 3 3 2 4 4 2" xfId="1059"/>
    <cellStyle name="20% - 强调文字颜色 2 3 2 2 2" xfId="1060"/>
    <cellStyle name="?鹎%U龡&amp;H齲_x0001_C铣_x0014__x0007__x0001__x0001_ 3 3 2 4 5" xfId="1061"/>
    <cellStyle name="60% - 强调文字颜色 3 2 2 2 3" xfId="1062"/>
    <cellStyle name="?鹎%U龡&amp;H齲_x0001_C铣_x0014__x0007__x0001__x0001_ 3 3 4 2 2" xfId="1063"/>
    <cellStyle name="?鹎%U龡&amp;H齲_x0001_C铣_x0014__x0007__x0001__x0001_ 3 3 2 4_2015财政决算公开" xfId="1064"/>
    <cellStyle name="?鹎%U龡&amp;H齲_x0001_C铣_x0014__x0007__x0001__x0001_ 3 3 2 5" xfId="1065"/>
    <cellStyle name="强调文字颜色 4 2 2 3 2" xfId="1066"/>
    <cellStyle name="标题 1 2 4" xfId="1067"/>
    <cellStyle name="?鹎%U龡&amp;H齲_x0001_C铣_x0014__x0007__x0001__x0001_ 4 2 3_2015财政决算公开" xfId="1068"/>
    <cellStyle name="?鹎%U龡&amp;H齲_x0001_C铣_x0014__x0007__x0001__x0001_ 3 3 2 5 2" xfId="1069"/>
    <cellStyle name="?鹎%U龡&amp;H齲_x0001_C铣_x0014__x0007__x0001__x0001_ 3 3 2 6" xfId="1070"/>
    <cellStyle name="标题 1 3 4" xfId="1071"/>
    <cellStyle name="?鹎%U龡&amp;H齲_x0001_C铣_x0014__x0007__x0001__x0001_ 3 3 2 6 2" xfId="1072"/>
    <cellStyle name="?鹎%U龡&amp;H齲_x0001_C铣_x0014__x0007__x0001__x0001_ 3 4 2 4 2" xfId="1073"/>
    <cellStyle name="?鹎%U龡&amp;H齲_x0001_C铣_x0014__x0007__x0001__x0001_ 3 3 2 7" xfId="1074"/>
    <cellStyle name="?鹎%U龡&amp;H齲_x0001_C铣_x0014__x0007__x0001__x0001_ 3 4 2 4 2 2" xfId="1075"/>
    <cellStyle name="?鹎%U龡&amp;H齲_x0001_C铣_x0014__x0007__x0001__x0001_ 3 3 2 7 2" xfId="1076"/>
    <cellStyle name="百分比 3 2 2 2 2" xfId="1077"/>
    <cellStyle name="60% - 强调文字颜色 6 4 2 2" xfId="1078"/>
    <cellStyle name="?鹎%U龡&amp;H齲_x0001_C铣_x0014__x0007__x0001__x0001_ 3 4 2 4 3" xfId="1079"/>
    <cellStyle name="?鹎%U龡&amp;H齲_x0001_C铣_x0014__x0007__x0001__x0001_ 3 3 2 8" xfId="1080"/>
    <cellStyle name="?鹎%U龡&amp;H齲_x0001_C铣_x0014__x0007__x0001__x0001_ 3 3 2_2015财政决算公开" xfId="1081"/>
    <cellStyle name="?鹎%U龡&amp;H齲_x0001_C铣_x0014__x0007__x0001__x0001_ 3 3 3" xfId="1082"/>
    <cellStyle name="?鹎%U龡&amp;H齲_x0001_C铣_x0014__x0007__x0001__x0001_ 4" xfId="1083"/>
    <cellStyle name="?鹎%U龡&amp;H齲_x0001_C铣_x0014__x0007__x0001__x0001_ 3 3 3 3" xfId="1084"/>
    <cellStyle name="?鹎%U龡&amp;H齲_x0001_C铣_x0014__x0007__x0001__x0001_ 4 2" xfId="1085"/>
    <cellStyle name="?鹎%U龡&amp;H齲_x0001_C铣_x0014__x0007__x0001__x0001_ 3 3 3 3 2" xfId="1086"/>
    <cellStyle name="强调文字颜色 4 2 3 2" xfId="1087"/>
    <cellStyle name="?鹎%U龡&amp;H齲_x0001_C铣_x0014__x0007__x0001__x0001_ 5" xfId="1088"/>
    <cellStyle name="?鹎%U龡&amp;H齲_x0001_C铣_x0014__x0007__x0001__x0001_ 3 3 3 4" xfId="1089"/>
    <cellStyle name="强调文字颜色 4 2 3 3" xfId="1090"/>
    <cellStyle name="?鹎%U龡&amp;H齲_x0001_C铣_x0014__x0007__x0001__x0001_ 6" xfId="1091"/>
    <cellStyle name="?鹎%U龡&amp;H齲_x0001_C铣_x0014__x0007__x0001__x0001_ 3 3 3 5" xfId="1092"/>
    <cellStyle name="?鹎%U龡&amp;H齲_x0001_C铣_x0014__x0007__x0001__x0001_ 3 3 4" xfId="1093"/>
    <cellStyle name="?鹎%U龡&amp;H齲_x0001_C铣_x0014__x0007__x0001__x0001_ 3 3 4 2" xfId="1094"/>
    <cellStyle name="?鹎%U龡&amp;H齲_x0001_C铣_x0014__x0007__x0001__x0001_ 3 3 4 3" xfId="1095"/>
    <cellStyle name="?鹎%U龡&amp;H齲_x0001_C铣_x0014__x0007__x0001__x0001_ 3 3 4 3 2" xfId="1096"/>
    <cellStyle name="?鹎%U龡&amp;H齲_x0001_C铣_x0014__x0007__x0001__x0001_ 3 3 4 4" xfId="1097"/>
    <cellStyle name="?鹎%U龡&amp;H齲_x0001_C铣_x0014__x0007__x0001__x0001_ 3 3 4 4 2" xfId="1098"/>
    <cellStyle name="?鹎%U龡&amp;H齲_x0001_C铣_x0014__x0007__x0001__x0001_ 3 3 4 5" xfId="1099"/>
    <cellStyle name="60% - 强调文字颜色 5 2 3" xfId="1100"/>
    <cellStyle name="?鹎%U龡&amp;H齲_x0001_C铣_x0014__x0007__x0001__x0001_ 3 3 4_2015财政决算公开" xfId="1101"/>
    <cellStyle name="常规 17_2015财政决算公开" xfId="1102"/>
    <cellStyle name="后继超级链接 4 2" xfId="1103"/>
    <cellStyle name="好 5 2 2" xfId="1104"/>
    <cellStyle name="标题 3 2 2 2 2" xfId="1105"/>
    <cellStyle name="?鹎%U龡&amp;H齲_x0001_C铣_x0014__x0007__x0001__x0001_ 3 3 5" xfId="1106"/>
    <cellStyle name="好 5 2 2 2" xfId="1107"/>
    <cellStyle name="?鹎%U龡&amp;H齲_x0001_C铣_x0014__x0007__x0001__x0001_ 3 3 5 2" xfId="1108"/>
    <cellStyle name="计算 6" xfId="1109"/>
    <cellStyle name="60% - 强调文字颜色 3 2 3 2 3" xfId="1110"/>
    <cellStyle name="20% - 着色 4" xfId="1111"/>
    <cellStyle name="?鹎%U龡&amp;H齲_x0001_C铣_x0014__x0007__x0001__x0001_ 3 3 5 2 2" xfId="1112"/>
    <cellStyle name="?鹎%U龡&amp;H齲_x0001_C铣_x0014__x0007__x0001__x0001_ 3 3 5 3" xfId="1113"/>
    <cellStyle name="?鹎%U龡&amp;H齲_x0001_C铣_x0014__x0007__x0001__x0001_ 3 3 5 3 2" xfId="1114"/>
    <cellStyle name="?鹎%U龡&amp;H齲_x0001_C铣_x0014__x0007__x0001__x0001_ 3 3 5 4" xfId="1115"/>
    <cellStyle name="?鹎%U龡&amp;H齲_x0001_C铣_x0014__x0007__x0001__x0001_ 3 3 5_2015财政决算公开" xfId="1116"/>
    <cellStyle name="好 5 2 3" xfId="1117"/>
    <cellStyle name="?鹎%U龡&amp;H齲_x0001_C铣_x0014__x0007__x0001__x0001_ 3 3 6" xfId="1118"/>
    <cellStyle name="?鹎%U龡&amp;H齲_x0001_C铣_x0014__x0007__x0001__x0001_ 3 3 6 2" xfId="1119"/>
    <cellStyle name="60% - 强调文字颜色 5 9" xfId="1120"/>
    <cellStyle name="?鹎%U龡&amp;H齲_x0001_C铣_x0014__x0007__x0001__x0001_ 3 3 6 2 2" xfId="1121"/>
    <cellStyle name="常规 12 2 2 2 3" xfId="1122"/>
    <cellStyle name="60% - 强调文字颜色 6 9" xfId="1123"/>
    <cellStyle name="?鹎%U龡&amp;H齲_x0001_C铣_x0014__x0007__x0001__x0001_ 3 3 6 3 2" xfId="1124"/>
    <cellStyle name="?鹎%U龡&amp;H齲_x0001_C铣_x0014__x0007__x0001__x0001_ 3 3 6 4" xfId="1125"/>
    <cellStyle name="?鹎%U龡&amp;H齲_x0001_C铣_x0014__x0007__x0001__x0001_ 3 3 6 4 2" xfId="1126"/>
    <cellStyle name="常规 49" xfId="1127"/>
    <cellStyle name="常规 54" xfId="1128"/>
    <cellStyle name="40% - 强调文字颜色 4 4 2 2 2" xfId="1129"/>
    <cellStyle name="?鹎%U龡&amp;H齲_x0001_C铣_x0014__x0007__x0001__x0001_ 3 3 6_2015财政决算公开" xfId="1130"/>
    <cellStyle name="货币 2 4 4 2" xfId="1131"/>
    <cellStyle name="?鹎%U龡&amp;H齲_x0001_C铣_x0014__x0007__x0001__x0001_ 3 3 7" xfId="1132"/>
    <cellStyle name="?鹎%U龡&amp;H齲_x0001_C铣_x0014__x0007__x0001__x0001_ 3 3 8" xfId="1133"/>
    <cellStyle name="?鹎%U龡&amp;H齲_x0001_C铣_x0014__x0007__x0001__x0001_ 3 3 8 2" xfId="1134"/>
    <cellStyle name="?鹎%U龡&amp;H齲_x0001_C铣_x0014__x0007__x0001__x0001_ 3 3 9" xfId="1135"/>
    <cellStyle name="?鹎%U龡&amp;H齲_x0001_C铣_x0014__x0007__x0001__x0001_ 3 3 9 2" xfId="1136"/>
    <cellStyle name="常规 2 2 2 4 3 2" xfId="1137"/>
    <cellStyle name="?鹎%U龡&amp;H齲_x0001_C铣_x0014__x0007__x0001__x0001_ 3 3_2015财政决算公开" xfId="1138"/>
    <cellStyle name="?鹎%U龡&amp;H齲_x0001_C铣_x0014__x0007__x0001__x0001_ 3 4" xfId="1139"/>
    <cellStyle name="?鹎%U龡&amp;H齲_x0001_C铣_x0014__x0007__x0001__x0001_ 3 4 10" xfId="1140"/>
    <cellStyle name="?鹎%U龡&amp;H齲_x0001_C铣_x0014__x0007__x0001__x0001_ 3 4 2" xfId="1141"/>
    <cellStyle name="40% - 强调文字颜色 1 4_2015财政决算公开" xfId="1142"/>
    <cellStyle name="?鹎%U龡&amp;H齲_x0001_C铣_x0014__x0007__x0001__x0001_ 3 4 2 2" xfId="1143"/>
    <cellStyle name="?鹎%U龡&amp;H齲_x0001_C铣_x0014__x0007__x0001__x0001_ 3 4 2 2 2" xfId="1144"/>
    <cellStyle name="?鹎%U龡&amp;H齲_x0001_C铣_x0014__x0007__x0001__x0001_ 3 4 2 2 2 2" xfId="1145"/>
    <cellStyle name="?鹎%U龡&amp;H齲_x0001_C铣_x0014__x0007__x0001__x0001_ 3 4 2 2 3" xfId="1146"/>
    <cellStyle name="输出 2 3 2 3" xfId="1147"/>
    <cellStyle name="?鹎%U龡&amp;H齲_x0001_C铣_x0014__x0007__x0001__x0001_ 3 4 2 2 3 2" xfId="1148"/>
    <cellStyle name="货币 4 2 3 3 2" xfId="1149"/>
    <cellStyle name="?鹎%U龡&amp;H齲_x0001_C铣_x0014__x0007__x0001__x0001_ 3 4 2 2 4" xfId="1150"/>
    <cellStyle name="?鹎%U龡&amp;H齲_x0001_C铣_x0014__x0007__x0001__x0001_ 3 4 2 2 4 2" xfId="1151"/>
    <cellStyle name="?鹎%U龡&amp;H齲_x0001_C铣_x0014__x0007__x0001__x0001_ 3 4 2 2 5" xfId="1152"/>
    <cellStyle name="百分比 2 2" xfId="1153"/>
    <cellStyle name="?鹎%U龡&amp;H齲_x0001_C铣_x0014__x0007__x0001__x0001_ 3 4 2 2_2015财政决算公开" xfId="1154"/>
    <cellStyle name="?鹎%U龡&amp;H齲_x0001_C铣_x0014__x0007__x0001__x0001_ 3 4 2 3" xfId="1155"/>
    <cellStyle name="?鹎%U龡&amp;H齲_x0001_C铣_x0014__x0007__x0001__x0001_ 3 4 2 3 2" xfId="1156"/>
    <cellStyle name="?鹎%U龡&amp;H齲_x0001_C铣_x0014__x0007__x0001__x0001_ 3 4 2 3 2 2" xfId="1157"/>
    <cellStyle name="?鹎%U龡&amp;H齲_x0001_C铣_x0014__x0007__x0001__x0001_ 3 4 2 3 3" xfId="1158"/>
    <cellStyle name="?鹎%U龡&amp;H齲_x0001_C铣_x0014__x0007__x0001__x0001_ 3 4 2 3 3 2" xfId="1159"/>
    <cellStyle name="?鹎%U龡&amp;H齲_x0001_C铣_x0014__x0007__x0001__x0001_ 3 4 2 3 4" xfId="1160"/>
    <cellStyle name="?鹎%U龡&amp;H齲_x0001_C铣_x0014__x0007__x0001__x0001_ 3 4 2 3_2015财政决算公开" xfId="1161"/>
    <cellStyle name="?鹎%U龡&amp;H齲_x0001_C铣_x0014__x0007__x0001__x0001_ 3 4 2 4" xfId="1162"/>
    <cellStyle name="Norma,_laroux_4_营业在建 (2)_E21" xfId="1163"/>
    <cellStyle name="60% - 强调文字颜色 6 4 2 2 2" xfId="1164"/>
    <cellStyle name="?鹎%U龡&amp;H齲_x0001_C铣_x0014__x0007__x0001__x0001_ 3 4 2 4 3 2" xfId="1165"/>
    <cellStyle name="60% - 强调文字颜色 6 4 2 3" xfId="1166"/>
    <cellStyle name="?鹎%U龡&amp;H齲_x0001_C铣_x0014__x0007__x0001__x0001_ 3 4 2 4 4" xfId="1167"/>
    <cellStyle name="?鹎%U龡&amp;H齲_x0001_C铣_x0014__x0007__x0001__x0001_ 3 4 2 4 4 2" xfId="1168"/>
    <cellStyle name="20% - 强调文字颜色 2 4 2 2 2" xfId="1169"/>
    <cellStyle name="?鹎%U龡&amp;H齲_x0001_C铣_x0014__x0007__x0001__x0001_ 3 4 2 4 5" xfId="1170"/>
    <cellStyle name="常规 2 3 3 2" xfId="1171"/>
    <cellStyle name="?鹎%U龡&amp;H齲_x0001_C铣_x0014__x0007__x0001__x0001_ 3 4 2 4_2015财政决算公开" xfId="1172"/>
    <cellStyle name="?鹎%U龡&amp;H齲_x0001_C铣_x0014__x0007__x0001__x0001_ 3 4 2 5 2" xfId="1173"/>
    <cellStyle name="?鹎%U龡&amp;H齲_x0001_C铣_x0014__x0007__x0001__x0001_ 3 4 2 6" xfId="1174"/>
    <cellStyle name="?鹎%U龡&amp;H齲_x0001_C铣_x0014__x0007__x0001__x0001_ 3 4 2 6 2" xfId="1175"/>
    <cellStyle name="40% - 强调文字颜色 5 3 2 2 2 2" xfId="1176"/>
    <cellStyle name="?鹎%U龡&amp;H齲_x0001_C铣_x0014__x0007__x0001__x0001_ 3 4 3 4 2" xfId="1177"/>
    <cellStyle name="?鹎%U龡&amp;H齲_x0001_C铣_x0014__x0007__x0001__x0001_ 3 4 2 7" xfId="1178"/>
    <cellStyle name="?鹎%U龡&amp;H齲_x0001_C铣_x0014__x0007__x0001__x0001_ 3 4 2 7 2" xfId="1179"/>
    <cellStyle name="常规 2 2 2 8 2" xfId="1180"/>
    <cellStyle name="60% - 强调文字颜色 6 5 2 2" xfId="1181"/>
    <cellStyle name="?鹎%U龡&amp;H齲_x0001_C铣_x0014__x0007__x0001__x0001_ 3 4 2 8" xfId="1182"/>
    <cellStyle name="货币 2 2 2" xfId="1183"/>
    <cellStyle name="?鹎%U龡&amp;H齲_x0001_C铣_x0014__x0007__x0001__x0001_ 3 4 2_2015财政决算公开" xfId="1184"/>
    <cellStyle name="差 3 2 2" xfId="1185"/>
    <cellStyle name="?鹎%U龡&amp;H齲_x0001_C铣_x0014__x0007__x0001__x0001_ 3 4 3" xfId="1186"/>
    <cellStyle name="差 3 2 2 2" xfId="1187"/>
    <cellStyle name="?鹎%U龡&amp;H齲_x0001_C铣_x0014__x0007__x0001__x0001_ 3 4 3 2" xfId="1188"/>
    <cellStyle name="差 3 2 2 2 2" xfId="1189"/>
    <cellStyle name="?鹎%U龡&amp;H齲_x0001_C铣_x0014__x0007__x0001__x0001_ 3 4 3 2 2" xfId="1190"/>
    <cellStyle name="差 3 2 2 3" xfId="1191"/>
    <cellStyle name="?鹎%U龡&amp;H齲_x0001_C铣_x0014__x0007__x0001__x0001_ 3 4 3 3" xfId="1192"/>
    <cellStyle name="?鹎%U龡&amp;H齲_x0001_C铣_x0014__x0007__x0001__x0001_ 3 4 3 3 2" xfId="1193"/>
    <cellStyle name="40% - 强调文字颜色 5 3 2 2 2" xfId="1194"/>
    <cellStyle name="?鹎%U龡&amp;H齲_x0001_C铣_x0014__x0007__x0001__x0001_ 3 4 3 4" xfId="1195"/>
    <cellStyle name="40% - 强调文字颜色 5 3 2 2 3" xfId="1196"/>
    <cellStyle name="?鹎%U龡&amp;H齲_x0001_C铣_x0014__x0007__x0001__x0001_ 3 4 3 5" xfId="1197"/>
    <cellStyle name="货币 2 2 3 4" xfId="1198"/>
    <cellStyle name="?鹎%U龡&amp;H齲_x0001_C铣_x0014__x0007__x0001__x0001_ 3 4 3_2015财政决算公开" xfId="1199"/>
    <cellStyle name="?鹎%U龡&amp;H齲_x0001_C铣_x0014__x0007__x0001__x0001_ 3 5" xfId="1200"/>
    <cellStyle name="?鹎%U龡&amp;H齲_x0001_C铣_x0014__x0007__x0001__x0001_ 3 5 2" xfId="1201"/>
    <cellStyle name="货币 3" xfId="1202"/>
    <cellStyle name="?鹎%U龡&amp;H齲_x0001_C铣_x0014__x0007__x0001__x0001_ 3 5 2 2" xfId="1203"/>
    <cellStyle name="差 3 3 2" xfId="1204"/>
    <cellStyle name="?鹎%U龡&amp;H齲_x0001_C铣_x0014__x0007__x0001__x0001_ 3 5 3" xfId="1205"/>
    <cellStyle name="货币 3 4 2" xfId="1206"/>
    <cellStyle name="?鹎%U龡&amp;H齲_x0001_C铣_x0014__x0007__x0001__x0001_ 3 5_2015财政决算公开" xfId="1207"/>
    <cellStyle name="?鹎%U龡&amp;H齲_x0001_C铣_x0014__x0007__x0001__x0001_ 3 6" xfId="1208"/>
    <cellStyle name="强调文字颜色 2 2 2 3" xfId="1209"/>
    <cellStyle name="20% - 强调文字颜色 1 4" xfId="1210"/>
    <cellStyle name="?鹎%U龡&amp;H齲_x0001_C铣_x0014__x0007__x0001__x0001_ 3 6 2" xfId="1211"/>
    <cellStyle name="20% - 强调文字颜色 5 4_2015财政决算公开" xfId="1212"/>
    <cellStyle name="强调文字颜色 2 2 2 3 2" xfId="1213"/>
    <cellStyle name="20% - 强调文字颜色 1 4 2" xfId="1214"/>
    <cellStyle name="?鹎%U龡&amp;H齲_x0001_C铣_x0014__x0007__x0001__x0001_ 3 6 2 2" xfId="1215"/>
    <cellStyle name="差 3 4 2" xfId="1216"/>
    <cellStyle name="40% - 强调文字颜色 4 2 4_2015财政决算公开" xfId="1217"/>
    <cellStyle name="强调文字颜色 2 2 2 4" xfId="1218"/>
    <cellStyle name="20% - 强调文字颜色 1 5" xfId="1219"/>
    <cellStyle name="?鹎%U龡&amp;H齲_x0001_C铣_x0014__x0007__x0001__x0001_ 3 6 3" xfId="1220"/>
    <cellStyle name="20% - 强调文字颜色 1 5 2" xfId="1221"/>
    <cellStyle name="?鹎%U龡&amp;H齲_x0001_C铣_x0014__x0007__x0001__x0001_ 3 6 3 2" xfId="1222"/>
    <cellStyle name="?鹎%U龡&amp;H齲_x0001_C铣_x0014__x0007__x0001__x0001_ 3 7" xfId="1223"/>
    <cellStyle name="强调文字颜色 2 2 3 3" xfId="1224"/>
    <cellStyle name="20% - 强调文字颜色 2 4" xfId="1225"/>
    <cellStyle name="?鹎%U龡&amp;H齲_x0001_C铣_x0014__x0007__x0001__x0001_ 3 7 2" xfId="1226"/>
    <cellStyle name="?鹎%U龡&amp;H齲_x0001_C铣_x0014__x0007__x0001__x0001_ 3 8" xfId="1227"/>
    <cellStyle name="常规 3 2 7" xfId="1228"/>
    <cellStyle name="强调文字颜色 2 2 4 3" xfId="1229"/>
    <cellStyle name="20% - 强调文字颜色 3 4" xfId="1230"/>
    <cellStyle name="?鹎%U龡&amp;H齲_x0001_C铣_x0014__x0007__x0001__x0001_ 3 8 2" xfId="1231"/>
    <cellStyle name="?鹎%U龡&amp;H齲_x0001_C铣_x0014__x0007__x0001__x0001_ 3 9" xfId="1232"/>
    <cellStyle name="20% - 强调文字颜色 4 4" xfId="1233"/>
    <cellStyle name="?鹎%U龡&amp;H齲_x0001_C铣_x0014__x0007__x0001__x0001_ 3 9 2" xfId="1234"/>
    <cellStyle name="?鹎%U龡&amp;H齲_x0001_C铣_x0014__x0007__x0001__x0001_ 3_2015财政决算公开" xfId="1235"/>
    <cellStyle name="标题 4 4" xfId="1236"/>
    <cellStyle name="?鹎%U龡&amp;H齲_x0001_C铣_x0014__x0007__x0001__x0001_ 4 2 2" xfId="1237"/>
    <cellStyle name="标题 4 4 2" xfId="1238"/>
    <cellStyle name="?鹎%U龡&amp;H齲_x0001_C铣_x0014__x0007__x0001__x0001_ 4 2 2 2" xfId="1239"/>
    <cellStyle name="标题 4 4 2 2" xfId="1240"/>
    <cellStyle name="40% - 强调文字颜色 5 2 2 3" xfId="1241"/>
    <cellStyle name="?鹎%U龡&amp;H齲_x0001_C铣_x0014__x0007__x0001__x0001_ 4 2 2 2 2" xfId="1242"/>
    <cellStyle name="标题 4 4 3" xfId="1243"/>
    <cellStyle name="?鹎%U龡&amp;H齲_x0001_C铣_x0014__x0007__x0001__x0001_ 4 2 2 3" xfId="1244"/>
    <cellStyle name="常规 3 2 2 5" xfId="1245"/>
    <cellStyle name="40% - 强调文字颜色 5 2 3 3" xfId="1246"/>
    <cellStyle name="?鹎%U龡&amp;H齲_x0001_C铣_x0014__x0007__x0001__x0001_ 4 2 2 3 2" xfId="1247"/>
    <cellStyle name="?鹎%U龡&amp;H齲_x0001_C铣_x0014__x0007__x0001__x0001_ 4 2 2 4" xfId="1248"/>
    <cellStyle name="常规 3 2 3 5" xfId="1249"/>
    <cellStyle name="?鹎%U龡&amp;H齲_x0001_C铣_x0014__x0007__x0001__x0001_ 4 2 2 4 2" xfId="1250"/>
    <cellStyle name="?鹎%U龡&amp;H齲_x0001_C铣_x0014__x0007__x0001__x0001_ 4 2 2 5" xfId="1251"/>
    <cellStyle name="常规 3 2 4 5" xfId="1252"/>
    <cellStyle name="?鹎%U龡&amp;H齲_x0001_C铣_x0014__x0007__x0001__x0001_ 4 2 2 5 2" xfId="1253"/>
    <cellStyle name="?鹎%U龡&amp;H齲_x0001_C铣_x0014__x0007__x0001__x0001_ 4 2 2 6" xfId="1254"/>
    <cellStyle name="20% - 强调文字颜色 6 3 2 3 2" xfId="1255"/>
    <cellStyle name="?鹎%U龡&amp;H齲_x0001_C铣_x0014__x0007__x0001__x0001_ 4 2 2_2015财政决算公开" xfId="1256"/>
    <cellStyle name="标题 4 5" xfId="1257"/>
    <cellStyle name="?鹎%U龡&amp;H齲_x0001_C铣_x0014__x0007__x0001__x0001_ 4 2 3" xfId="1258"/>
    <cellStyle name="标题 4 5 2" xfId="1259"/>
    <cellStyle name="?鹎%U龡&amp;H齲_x0001_C铣_x0014__x0007__x0001__x0001_ 4 2 3 2" xfId="1260"/>
    <cellStyle name="标题 4 5 2 2" xfId="1261"/>
    <cellStyle name="40% - 强调文字颜色 5 3 2 3" xfId="1262"/>
    <cellStyle name="?鹎%U龡&amp;H齲_x0001_C铣_x0014__x0007__x0001__x0001_ 4 2 3 2 2" xfId="1263"/>
    <cellStyle name="标题 4 5 3" xfId="1264"/>
    <cellStyle name="?鹎%U龡&amp;H齲_x0001_C铣_x0014__x0007__x0001__x0001_ 4 2 3 3" xfId="1265"/>
    <cellStyle name="40% - 强调文字颜色 5 3 3 3" xfId="1266"/>
    <cellStyle name="?鹎%U龡&amp;H齲_x0001_C铣_x0014__x0007__x0001__x0001_ 4 2 3 3 2" xfId="1267"/>
    <cellStyle name="?鹎%U龡&amp;H齲_x0001_C铣_x0014__x0007__x0001__x0001_ 4 2 3 4" xfId="1268"/>
    <cellStyle name="常规 4 2 2 2 5 2" xfId="1269"/>
    <cellStyle name="标题 4 6" xfId="1270"/>
    <cellStyle name="?鹎%U龡&amp;H齲_x0001_C铣_x0014__x0007__x0001__x0001_ 4 2 4" xfId="1271"/>
    <cellStyle name="标题 4 6 2" xfId="1272"/>
    <cellStyle name="?鹎%U龡&amp;H齲_x0001_C铣_x0014__x0007__x0001__x0001_ 4 2 4 2" xfId="1273"/>
    <cellStyle name="40% - 强调文字颜色 5 4 2 3" xfId="1274"/>
    <cellStyle name="?鹎%U龡&amp;H齲_x0001_C铣_x0014__x0007__x0001__x0001_ 4 2 4 2 2" xfId="1275"/>
    <cellStyle name="20% - 强调文字颜色 4 2 3 2 2 2" xfId="1276"/>
    <cellStyle name="?鹎%U龡&amp;H齲_x0001_C铣_x0014__x0007__x0001__x0001_ 4 2 4 3" xfId="1277"/>
    <cellStyle name="货币 2 2 2 8" xfId="1278"/>
    <cellStyle name="?鹎%U龡&amp;H齲_x0001_C铣_x0014__x0007__x0001__x0001_ 4 2 4 3 2" xfId="1279"/>
    <cellStyle name="?鹎%U龡&amp;H齲_x0001_C铣_x0014__x0007__x0001__x0001_ 4 2 4 4" xfId="1280"/>
    <cellStyle name="?鹎%U龡&amp;H齲_x0001_C铣_x0014__x0007__x0001__x0001_ 4 2 4 4 2" xfId="1281"/>
    <cellStyle name="?鹎%U龡&amp;H齲_x0001_C铣_x0014__x0007__x0001__x0001_ 4 2 4 5" xfId="1282"/>
    <cellStyle name="货币 2 3 6" xfId="1283"/>
    <cellStyle name="?鹎%U龡&amp;H齲_x0001_C铣_x0014__x0007__x0001__x0001_ 4 2 4_2015财政决算公开" xfId="1284"/>
    <cellStyle name="标题 4 7" xfId="1285"/>
    <cellStyle name="?鹎%U龡&amp;H齲_x0001_C铣_x0014__x0007__x0001__x0001_ 4 2 5" xfId="1286"/>
    <cellStyle name="?鹎%U龡&amp;H齲_x0001_C铣_x0014__x0007__x0001__x0001_ 4 2 5 2" xfId="1287"/>
    <cellStyle name="标题 4 8" xfId="1288"/>
    <cellStyle name="?鹎%U龡&amp;H齲_x0001_C铣_x0014__x0007__x0001__x0001_ 4 2 6" xfId="1289"/>
    <cellStyle name="?鹎%U龡&amp;H齲_x0001_C铣_x0014__x0007__x0001__x0001_ 4 2 6 2" xfId="1290"/>
    <cellStyle name="链接单元格 5 2 2" xfId="1291"/>
    <cellStyle name="货币 2 5 3 2" xfId="1292"/>
    <cellStyle name="?鹎%U龡&amp;H齲_x0001_C铣_x0014__x0007__x0001__x0001_ 4 2 7" xfId="1293"/>
    <cellStyle name="?鹎%U龡&amp;H齲_x0001_C铣_x0014__x0007__x0001__x0001_ 4 2 7 2" xfId="1294"/>
    <cellStyle name="?鹎%U龡&amp;H齲_x0001_C铣_x0014__x0007__x0001__x0001_ 4 2 8" xfId="1295"/>
    <cellStyle name="?鹎%U龡&amp;H齲_x0001_C铣_x0014__x0007__x0001__x0001_ 4 2_2015财政决算公开" xfId="1296"/>
    <cellStyle name="?鹎%U龡&amp;H齲_x0001_C铣_x0014__x0007__x0001__x0001_ 4 3" xfId="1297"/>
    <cellStyle name="标题 5 4" xfId="1298"/>
    <cellStyle name="?鹎%U龡&amp;H齲_x0001_C铣_x0014__x0007__x0001__x0001_ 4 3 2" xfId="1299"/>
    <cellStyle name="标题 5 4 2" xfId="1300"/>
    <cellStyle name="?鹎%U龡&amp;H齲_x0001_C铣_x0014__x0007__x0001__x0001_ 4 3 2 2" xfId="1301"/>
    <cellStyle name="标题 5 5" xfId="1302"/>
    <cellStyle name="?鹎%U龡&amp;H齲_x0001_C铣_x0014__x0007__x0001__x0001_ 4 3 3" xfId="1303"/>
    <cellStyle name="标题 5 5 2" xfId="1304"/>
    <cellStyle name="?鹎%U龡&amp;H齲_x0001_C铣_x0014__x0007__x0001__x0001_ 4 3 3 2" xfId="1305"/>
    <cellStyle name="标题 5 6" xfId="1306"/>
    <cellStyle name="?鹎%U龡&amp;H齲_x0001_C铣_x0014__x0007__x0001__x0001_ 4 3 4" xfId="1307"/>
    <cellStyle name="?鹎%U龡&amp;H齲_x0001_C铣_x0014__x0007__x0001__x0001_ 4 3 4 2" xfId="1308"/>
    <cellStyle name="好 6 2 2" xfId="1309"/>
    <cellStyle name="标题 5 7" xfId="1310"/>
    <cellStyle name="标题 3 2 3 2 2" xfId="1311"/>
    <cellStyle name="?鹎%U龡&amp;H齲_x0001_C铣_x0014__x0007__x0001__x0001_ 4 3 5" xfId="1312"/>
    <cellStyle name="?鹎%U龡&amp;H齲_x0001_C铣_x0014__x0007__x0001__x0001_ 4 3 5 2" xfId="1313"/>
    <cellStyle name="?鹎%U龡&amp;H齲_x0001_C铣_x0014__x0007__x0001__x0001_ 4 3 6" xfId="1314"/>
    <cellStyle name="?鹎%U龡&amp;H齲_x0001_C铣_x0014__x0007__x0001__x0001_ 4 3_2015财政决算公开" xfId="1315"/>
    <cellStyle name="?鹎%U龡&amp;H齲_x0001_C铣_x0014__x0007__x0001__x0001_ 4 4" xfId="1316"/>
    <cellStyle name="?鹎%U龡&amp;H齲_x0001_C铣_x0014__x0007__x0001__x0001_ 4 4 2" xfId="1317"/>
    <cellStyle name="?鹎%U龡&amp;H齲_x0001_C铣_x0014__x0007__x0001__x0001_ 4 4 2 2" xfId="1318"/>
    <cellStyle name="差 4 2 2" xfId="1319"/>
    <cellStyle name="?鹎%U龡&amp;H齲_x0001_C铣_x0014__x0007__x0001__x0001_ 4 4 3" xfId="1320"/>
    <cellStyle name="差 4 2 2 2" xfId="1321"/>
    <cellStyle name="?鹎%U龡&amp;H齲_x0001_C铣_x0014__x0007__x0001__x0001_ 4 4 3 2" xfId="1322"/>
    <cellStyle name="好 2 2 2 2" xfId="1323"/>
    <cellStyle name="?鹎%U龡&amp;H齲_x0001_C铣_x0014__x0007__x0001__x0001_ 4 4_2015财政决算公开" xfId="1324"/>
    <cellStyle name="?鹎%U龡&amp;H齲_x0001_C铣_x0014__x0007__x0001__x0001_ 4 5" xfId="1325"/>
    <cellStyle name="?鹎%U龡&amp;H齲_x0001_C铣_x0014__x0007__x0001__x0001_ 4 5 2" xfId="1326"/>
    <cellStyle name="?鹎%U龡&amp;H齲_x0001_C铣_x0014__x0007__x0001__x0001_ 4 5 2 2" xfId="1327"/>
    <cellStyle name="差 4 3 2" xfId="1328"/>
    <cellStyle name="?鹎%U龡&amp;H齲_x0001_C铣_x0014__x0007__x0001__x0001_ 4 5 3" xfId="1329"/>
    <cellStyle name="?鹎%U龡&amp;H齲_x0001_C铣_x0014__x0007__x0001__x0001_ 4 5 3 2" xfId="1330"/>
    <cellStyle name="?鹎%U龡&amp;H齲_x0001_C铣_x0014__x0007__x0001__x0001_ 4 6" xfId="1331"/>
    <cellStyle name="输入 3" xfId="1332"/>
    <cellStyle name="常规 2 9" xfId="1333"/>
    <cellStyle name="?鹎%U龡&amp;H齲_x0001_C铣_x0014__x0007__x0001__x0001_ 4 6 2" xfId="1334"/>
    <cellStyle name="?鹎%U龡&amp;H齲_x0001_C铣_x0014__x0007__x0001__x0001_ 4 6 2 2" xfId="1335"/>
    <cellStyle name="?鹎%U龡&amp;H齲_x0001_C铣_x0014__x0007__x0001__x0001_ 4 6 3" xfId="1336"/>
    <cellStyle name="?鹎%U龡&amp;H齲_x0001_C铣_x0014__x0007__x0001__x0001_ 4 6 3 2" xfId="1337"/>
    <cellStyle name="货币 4 4 3" xfId="1338"/>
    <cellStyle name="?鹎%U龡&amp;H齲_x0001_C铣_x0014__x0007__x0001__x0001_ 4 6_2015财政决算公开" xfId="1339"/>
    <cellStyle name="?鹎%U龡&amp;H齲_x0001_C铣_x0014__x0007__x0001__x0001_ 4 7" xfId="1340"/>
    <cellStyle name="常规 3 9" xfId="1341"/>
    <cellStyle name="?鹎%U龡&amp;H齲_x0001_C铣_x0014__x0007__x0001__x0001_ 4 7 2" xfId="1342"/>
    <cellStyle name="40% - 强调文字颜色 5 3 2_2015财政决算公开" xfId="1343"/>
    <cellStyle name="?鹎%U龡&amp;H齲_x0001_C铣_x0014__x0007__x0001__x0001_ 4 8" xfId="1344"/>
    <cellStyle name="常规 4 2 7" xfId="1345"/>
    <cellStyle name="?鹎%U龡&amp;H齲_x0001_C铣_x0014__x0007__x0001__x0001_ 4 8 2" xfId="1346"/>
    <cellStyle name="?鹎%U龡&amp;H齲_x0001_C铣_x0014__x0007__x0001__x0001_ 4 9" xfId="1347"/>
    <cellStyle name="千位分隔 4 2 3 3" xfId="1348"/>
    <cellStyle name="常规 5 9" xfId="1349"/>
    <cellStyle name="?鹎%U龡&amp;H齲_x0001_C铣_x0014__x0007__x0001__x0001_ 4 9 2" xfId="1350"/>
    <cellStyle name="?鹎%U龡&amp;H齲_x0001_C铣_x0014__x0007__x0001__x0001_ 4_2015财政决算公开" xfId="1351"/>
    <cellStyle name="60% - 强调文字颜色 5 5 2 2 2" xfId="1352"/>
    <cellStyle name="?鹎%U龡&amp;H齲_x0001_C铣_x0014__x0007__x0001__x0001_ 5 3 2" xfId="1353"/>
    <cellStyle name="60% - 强调文字颜色 5 5 2 3" xfId="1354"/>
    <cellStyle name="40% - 强调文字颜色 6 3 2 2 2 2" xfId="1355"/>
    <cellStyle name="?鹎%U龡&amp;H齲_x0001_C铣_x0014__x0007__x0001__x0001_ 5 4" xfId="1356"/>
    <cellStyle name="强调文字颜色 4 2 3 3 2" xfId="1357"/>
    <cellStyle name="?鹎%U龡&amp;H齲_x0001_C铣_x0014__x0007__x0001__x0001_ 6 2" xfId="1358"/>
    <cellStyle name="标题 2 2 4" xfId="1359"/>
    <cellStyle name="货币 3 6" xfId="1360"/>
    <cellStyle name="?鹎%U龡&amp;H齲_x0001_C铣_x0014__x0007__x0001__x0001_ 6 2 2" xfId="1361"/>
    <cellStyle name="标题 2 2 4 2" xfId="1362"/>
    <cellStyle name="?鹎%U龡&amp;H齲_x0001_C铣_x0014__x0007__x0001__x0001_ 6 3" xfId="1363"/>
    <cellStyle name="标题 2 2 5" xfId="1364"/>
    <cellStyle name="60% - 强调文字颜色 5 5 3 2" xfId="1365"/>
    <cellStyle name="货币 4 6" xfId="1366"/>
    <cellStyle name="?鹎%U龡&amp;H齲_x0001_C铣_x0014__x0007__x0001__x0001_ 6 3 2" xfId="1367"/>
    <cellStyle name="?鹎%U龡&amp;H齲_x0001_C铣_x0014__x0007__x0001__x0001_ 6 4" xfId="1368"/>
    <cellStyle name="?鹎%U龡&amp;H齲_x0001_C铣_x0014__x0007__x0001__x0001_ 6_2015财政决算公开" xfId="1369"/>
    <cellStyle name="计算 7" xfId="1370"/>
    <cellStyle name="20% - 着色 5" xfId="1371"/>
    <cellStyle name="强调文字颜色 4 2 3 4" xfId="1372"/>
    <cellStyle name="?鹎%U龡&amp;H齲_x0001_C铣_x0014__x0007__x0001__x0001_ 7" xfId="1373"/>
    <cellStyle name="20% - 强调文字颜色 1 2" xfId="1374"/>
    <cellStyle name="20% - 强调文字颜色 1 2 2" xfId="1375"/>
    <cellStyle name="20% - 强调文字颜色 1 2 2 2" xfId="1376"/>
    <cellStyle name="20% - 强调文字颜色 1 2 2 2 2 2" xfId="1377"/>
    <cellStyle name="60% - 强调文字颜色 4 2 3 3 2" xfId="1378"/>
    <cellStyle name="40% - 强调文字颜色 6 5 3 2" xfId="1379"/>
    <cellStyle name="20% - 强调文字颜色 1 2 2 2 3" xfId="1380"/>
    <cellStyle name="20% - 强调文字颜色 1 2 2 3" xfId="1381"/>
    <cellStyle name="20% - 强调文字颜色 1 2 2 3 2" xfId="1382"/>
    <cellStyle name="20% - 强调文字颜色 1 2 2 4" xfId="1383"/>
    <cellStyle name="计算 4 4" xfId="1384"/>
    <cellStyle name="20% - 强调文字颜色 1 2 2_2015财政决算公开" xfId="1385"/>
    <cellStyle name="20% - 强调文字颜色 1 2 3" xfId="1386"/>
    <cellStyle name="20% - 强调文字颜色 1 2 3 2" xfId="1387"/>
    <cellStyle name="20% - 强调文字颜色 1 2 3 2 2 2" xfId="1388"/>
    <cellStyle name="常规 13 2 2 2 2" xfId="1389"/>
    <cellStyle name="20% - 强调文字颜色 1 2 3 2 3" xfId="1390"/>
    <cellStyle name="20% - 强调文字颜色 1 2 3 2_2015财政决算公开" xfId="1391"/>
    <cellStyle name="20% - 强调文字颜色 1 2 3 3" xfId="1392"/>
    <cellStyle name="20% - 强调文字颜色 1 2 3 3 2" xfId="1393"/>
    <cellStyle name="40% - 强调文字颜色 2 2 2_2015财政决算公开" xfId="1394"/>
    <cellStyle name="20% - 强调文字颜色 1 2 3 4" xfId="1395"/>
    <cellStyle name="20% - 强调文字颜色 1 2 3 5" xfId="1396"/>
    <cellStyle name="20% - 强调文字颜色 1 2 3_2015财政决算公开" xfId="1397"/>
    <cellStyle name="20% - 强调文字颜色 1 2 4" xfId="1398"/>
    <cellStyle name="40% - 强调文字颜色 1 5 3" xfId="1399"/>
    <cellStyle name="20% - 强调文字颜色 1 2 4 2 2" xfId="1400"/>
    <cellStyle name="20% - 强调文字颜色 1 2 4 3" xfId="1401"/>
    <cellStyle name="20% - 强调文字颜色 1 2 4 4" xfId="1402"/>
    <cellStyle name="20% - 强调文字颜色 1 2 4_2015财政决算公开" xfId="1403"/>
    <cellStyle name="20% - 强调文字颜色 1 2 5" xfId="1404"/>
    <cellStyle name="20% - 强调文字颜色 1 2 5 2" xfId="1405"/>
    <cellStyle name="强调文字颜色 2 2 2 2" xfId="1406"/>
    <cellStyle name="20% - 强调文字颜色 1 3" xfId="1407"/>
    <cellStyle name="强调文字颜色 2 2 2 2 2" xfId="1408"/>
    <cellStyle name="20% - 强调文字颜色 1 3 2" xfId="1409"/>
    <cellStyle name="强调文字颜色 2 2 2 2 2 2" xfId="1410"/>
    <cellStyle name="20% - 强调文字颜色 1 3 2 2" xfId="1411"/>
    <cellStyle name="20% - 强调文字颜色 1 3 2 2 2 2" xfId="1412"/>
    <cellStyle name="20% - 强调文字颜色 1 3 2 2 3" xfId="1413"/>
    <cellStyle name="20% - 强调文字颜色 1 3 2 2_2015财政决算公开" xfId="1414"/>
    <cellStyle name="20% - 强调文字颜色 1 3 2 3" xfId="1415"/>
    <cellStyle name="20% - 强调文字颜色 1 3 2 3 2" xfId="1416"/>
    <cellStyle name="20% - 强调文字颜色 1 3 2 4" xfId="1417"/>
    <cellStyle name="60% - 强调文字颜色 1 5 2 2 2" xfId="1418"/>
    <cellStyle name="20% - 强调文字颜色 1 3 2_2015财政决算公开" xfId="1419"/>
    <cellStyle name="强调文字颜色 2 2 2 2 3" xfId="1420"/>
    <cellStyle name="20% - 强调文字颜色 1 3 3" xfId="1421"/>
    <cellStyle name="20% - 强调文字颜色 1 3 3 2" xfId="1422"/>
    <cellStyle name="20% - 强调文字颜色 1 3 3 3" xfId="1423"/>
    <cellStyle name="常规 2 2 2 2 2" xfId="1424"/>
    <cellStyle name="20% - 强调文字颜色 1 3 3_2015财政决算公开" xfId="1425"/>
    <cellStyle name="20% - 强调文字颜色 1 3 4" xfId="1426"/>
    <cellStyle name="20% - 强调文字颜色 1 3 4 2" xfId="1427"/>
    <cellStyle name="20% - 强调文字颜色 1 3 5" xfId="1428"/>
    <cellStyle name="20% - 强调文字颜色 1 3_2015财政决算公开" xfId="1429"/>
    <cellStyle name="20% - 强调文字颜色 1 4 2 2" xfId="1430"/>
    <cellStyle name="20% - 强调文字颜色 1 4 2 3" xfId="1431"/>
    <cellStyle name="20% - 强调文字颜色 1 4 2_2015财政决算公开" xfId="1432"/>
    <cellStyle name="20% - 强调文字颜色 1 4 3" xfId="1433"/>
    <cellStyle name="20% - 强调文字颜色 1 4 3 2" xfId="1434"/>
    <cellStyle name="20% - 强调文字颜色 1 4 4" xfId="1435"/>
    <cellStyle name="40% - 强调文字颜色 3 6_2015财政决算公开" xfId="1436"/>
    <cellStyle name="百分比 4" xfId="1437"/>
    <cellStyle name="20% - 强调文字颜色 1 4_2015财政决算公开" xfId="1438"/>
    <cellStyle name="60% - 强调文字颜色 3 3" xfId="1439"/>
    <cellStyle name="20% - 强调文字颜色 1 5 2 2" xfId="1440"/>
    <cellStyle name="60% - 强调文字颜色 3 3 2" xfId="1441"/>
    <cellStyle name="20% - 强调文字颜色 1 5 2 2 2" xfId="1442"/>
    <cellStyle name="常规 2 4 2 6 2" xfId="1443"/>
    <cellStyle name="60% - 强调文字颜色 3 4" xfId="1444"/>
    <cellStyle name="20% - 强调文字颜色 1 5 2 3" xfId="1445"/>
    <cellStyle name="常规 2 3 2 3 3 2" xfId="1446"/>
    <cellStyle name="20% - 强调文字颜色 1 5 2_2015财政决算公开" xfId="1447"/>
    <cellStyle name="20% - 强调文字颜色 4 2 3 2_2015财政决算公开" xfId="1448"/>
    <cellStyle name="20% - 强调文字颜色 1 5 3" xfId="1449"/>
    <cellStyle name="60% - 强调文字颜色 4 3" xfId="1450"/>
    <cellStyle name="20% - 强调文字颜色 1 5 3 2" xfId="1451"/>
    <cellStyle name="20% - 强调文字颜色 1 5 4" xfId="1452"/>
    <cellStyle name="强调文字颜色 3 4 2 3" xfId="1453"/>
    <cellStyle name="20% - 强调文字颜色 1 5_2015财政决算公开" xfId="1454"/>
    <cellStyle name="20% - 强调文字颜色 1 6 2 2" xfId="1455"/>
    <cellStyle name="20% - 强调文字颜色 1 6 3" xfId="1456"/>
    <cellStyle name="货币 4 2 4" xfId="1457"/>
    <cellStyle name="20% - 强调文字颜色 1 6_2015财政决算公开" xfId="1458"/>
    <cellStyle name="20% - 强调文字颜色 2 2" xfId="1459"/>
    <cellStyle name="40% - 强调文字颜色 3 2 7" xfId="1460"/>
    <cellStyle name="20% - 强调文字颜色 2 2 2" xfId="1461"/>
    <cellStyle name="20% - 强调文字颜色 2 2 2 2" xfId="1462"/>
    <cellStyle name="标题 2 8" xfId="1463"/>
    <cellStyle name="20% - 强调文字颜色 2 2 2 2 2 2" xfId="1464"/>
    <cellStyle name="60% - 强调文字颜色 5 2 3 3 2" xfId="1465"/>
    <cellStyle name="20% - 强调文字颜色 2 2 2 2 3" xfId="1466"/>
    <cellStyle name="20% - 强调文字颜色 2 2 2 2_2015财政决算公开" xfId="1467"/>
    <cellStyle name="20% - 强调文字颜色 2 2 2 3" xfId="1468"/>
    <cellStyle name="20% - 强调文字颜色 2 9" xfId="1469"/>
    <cellStyle name="20% - 强调文字颜色 2 2 2 3 2" xfId="1470"/>
    <cellStyle name="常规 2 2 2 2 5 2" xfId="1471"/>
    <cellStyle name="20% - 强调文字颜色 2 2 2 4" xfId="1472"/>
    <cellStyle name="检查单元格 6 2" xfId="1473"/>
    <cellStyle name="小数 4 2" xfId="1474"/>
    <cellStyle name="20% - 强调文字颜色 2 2 2_2015财政决算公开" xfId="1475"/>
    <cellStyle name="常规 2 5 2 2 2" xfId="1476"/>
    <cellStyle name="20% - 强调文字颜色 2 2 3" xfId="1477"/>
    <cellStyle name="20% - 强调文字颜色 2 2 3 2" xfId="1478"/>
    <cellStyle name="60% - 强调文字颜色 2 4 3" xfId="1479"/>
    <cellStyle name="20% - 强调文字颜色 2 2 3 2 2 2" xfId="1480"/>
    <cellStyle name="20% - 强调文字颜色 2 2 3 2 3" xfId="1481"/>
    <cellStyle name="20% - 强调文字颜色 2 2 3 2_2015财政决算公开" xfId="1482"/>
    <cellStyle name="20% - 强调文字颜色 2 2 3 3" xfId="1483"/>
    <cellStyle name="20% - 强调文字颜色 2 2 3 3 2" xfId="1484"/>
    <cellStyle name="常规 2 2 2 2 6 2" xfId="1485"/>
    <cellStyle name="20% - 强调文字颜色 2 2 3 4" xfId="1486"/>
    <cellStyle name="60% - 强调文字颜色 1 2 3 2 2 2" xfId="1487"/>
    <cellStyle name="20% - 强调文字颜色 2 2 4" xfId="1488"/>
    <cellStyle name="20% - 强调文字颜色 2 2 4 2" xfId="1489"/>
    <cellStyle name="20% - 强调文字颜色 2 2 4 2 2" xfId="1490"/>
    <cellStyle name="20% - 强调文字颜色 2 2 4 3" xfId="1491"/>
    <cellStyle name="40% - 强调文字颜色 3 3 2_2015财政决算公开" xfId="1492"/>
    <cellStyle name="20% - 强调文字颜色 2 2 4 4" xfId="1493"/>
    <cellStyle name="20% - 强调文字颜色 2 2 4_2015财政决算公开" xfId="1494"/>
    <cellStyle name="20% - 强调文字颜色 6 3 2 2 2 2" xfId="1495"/>
    <cellStyle name="20% - 强调文字颜色 2 2 5" xfId="1496"/>
    <cellStyle name="20% - 强调文字颜色 2 2 5 2" xfId="1497"/>
    <cellStyle name="20% - 强调文字颜色 2 2 6" xfId="1498"/>
    <cellStyle name="60% - 强调文字颜色 1 4 2 3" xfId="1499"/>
    <cellStyle name="20% - 强调文字颜色 2 2_2015财政决算公开" xfId="1500"/>
    <cellStyle name="20% - 强调文字颜色 4 3 2 3 2" xfId="1501"/>
    <cellStyle name="强调文字颜色 2 2 3 2" xfId="1502"/>
    <cellStyle name="20% - 强调文字颜色 2 3" xfId="1503"/>
    <cellStyle name="常规 35" xfId="1504"/>
    <cellStyle name="常规 40" xfId="1505"/>
    <cellStyle name="强调文字颜色 2 2 3 2 2" xfId="1506"/>
    <cellStyle name="20% - 强调文字颜色 2 3 2" xfId="1507"/>
    <cellStyle name="强调文字颜色 2 2 3 2 2 2" xfId="1508"/>
    <cellStyle name="20% - 强调文字颜色 2 3 2 2" xfId="1509"/>
    <cellStyle name="20% - 强调文字颜色 2 3 2 2 2 2" xfId="1510"/>
    <cellStyle name="20% - 强调文字颜色 2 3 2 2 3" xfId="1511"/>
    <cellStyle name="20% - 强调文字颜色 2 3 2 2_2015财政决算公开" xfId="1512"/>
    <cellStyle name="20% - 强调文字颜色 2 3 2 3" xfId="1513"/>
    <cellStyle name="20% - 强调文字颜色 2 3 2 3 2" xfId="1514"/>
    <cellStyle name="20% - 强调文字颜色 2 3 2 4" xfId="1515"/>
    <cellStyle name="20% - 强调文字颜色 2 3 2_2015财政决算公开" xfId="1516"/>
    <cellStyle name="常规 36" xfId="1517"/>
    <cellStyle name="常规 41" xfId="1518"/>
    <cellStyle name="强调文字颜色 2 2 3 2 3" xfId="1519"/>
    <cellStyle name="20% - 强调文字颜色 2 3 3" xfId="1520"/>
    <cellStyle name="20% - 强调文字颜色 2 3 3 2" xfId="1521"/>
    <cellStyle name="20% - 强调文字颜色 2 3 3 2 2" xfId="1522"/>
    <cellStyle name="20% - 强调文字颜色 2 3 3 3" xfId="1523"/>
    <cellStyle name="20% - 强调文字颜色 2 3 3_2015财政决算公开" xfId="1524"/>
    <cellStyle name="常规 37" xfId="1525"/>
    <cellStyle name="常规 42" xfId="1526"/>
    <cellStyle name="20% - 强调文字颜色 2 3 4" xfId="1527"/>
    <cellStyle name="40% - 强调文字颜色 1 2 6" xfId="1528"/>
    <cellStyle name="20% - 强调文字颜色 2 3 4 2" xfId="1529"/>
    <cellStyle name="常规 38" xfId="1530"/>
    <cellStyle name="常规 43" xfId="1531"/>
    <cellStyle name="20% - 强调文字颜色 2 3 5" xfId="1532"/>
    <cellStyle name="常规 2 4 2 2 4 2" xfId="1533"/>
    <cellStyle name="20% - 强调文字颜色 2 3_2015财政决算公开" xfId="1534"/>
    <cellStyle name="20% - 强调文字颜色 2 4 2 2" xfId="1535"/>
    <cellStyle name="20% - 强调文字颜色 2 4 2 3" xfId="1536"/>
    <cellStyle name="20% - 强调文字颜色 2 4 2_2015财政决算公开" xfId="1537"/>
    <cellStyle name="20% - 强调文字颜色 6 5_2015财政决算公开" xfId="1538"/>
    <cellStyle name="20% - 强调文字颜色 2 4 3" xfId="1539"/>
    <cellStyle name="20% - 强调文字颜色 2 4 3 2" xfId="1540"/>
    <cellStyle name="20% - 强调文字颜色 2 4 4" xfId="1541"/>
    <cellStyle name="20% - 强调文字颜色 2 4_2015财政决算公开" xfId="1542"/>
    <cellStyle name="强调文字颜色 2 2 3 4" xfId="1543"/>
    <cellStyle name="20% - 强调文字颜色 2 5" xfId="1544"/>
    <cellStyle name="20% - 强调文字颜色 2 5 2" xfId="1545"/>
    <cellStyle name="20% - 强调文字颜色 2 5 2 2" xfId="1546"/>
    <cellStyle name="20% - 强调文字颜色 2 5 2 2 2" xfId="1547"/>
    <cellStyle name="20% - 强调文字颜色 2 5 2 3" xfId="1548"/>
    <cellStyle name="20% - 强调文字颜色 6 6 3" xfId="1549"/>
    <cellStyle name="60% - 强调文字颜色 1 6 2 2" xfId="1550"/>
    <cellStyle name="20% - 强调文字颜色 2 5 2_2015财政决算公开" xfId="1551"/>
    <cellStyle name="20% - 强调文字颜色 2 5 3" xfId="1552"/>
    <cellStyle name="20% - 强调文字颜色 2 5 3 2" xfId="1553"/>
    <cellStyle name="20% - 强调文字颜色 2 5 4" xfId="1554"/>
    <cellStyle name="20% - 强调文字颜色 2 5_2015财政决算公开" xfId="1555"/>
    <cellStyle name="20% - 强调文字颜色 2 6 2 2" xfId="1556"/>
    <cellStyle name="20% - 强调文字颜色 2 6 3" xfId="1557"/>
    <cellStyle name="60% - 强调文字颜色 1 2 2 2" xfId="1558"/>
    <cellStyle name="20% - 强调文字颜色 2 6_2015财政决算公开" xfId="1559"/>
    <cellStyle name="常规 3 2 5" xfId="1560"/>
    <cellStyle name="20% - 强调文字颜色 3 2" xfId="1561"/>
    <cellStyle name="常规 3 2 5 2" xfId="1562"/>
    <cellStyle name="40% - 强调文字颜色 4 2 7" xfId="1563"/>
    <cellStyle name="20% - 强调文字颜色 3 2 2" xfId="1564"/>
    <cellStyle name="常规 2 2 6 4" xfId="1565"/>
    <cellStyle name="百分比 4 2 4" xfId="1566"/>
    <cellStyle name="20% - 强调文字颜色 3 2 2 2" xfId="1567"/>
    <cellStyle name="20% - 强调文字颜色 3 2 2 2 2" xfId="1568"/>
    <cellStyle name="20% - 强调文字颜色 3 2 2 2 2 2" xfId="1569"/>
    <cellStyle name="60% - 强调文字颜色 6 2 3 3 2" xfId="1570"/>
    <cellStyle name="20% - 强调文字颜色 3 2 2 2 3" xfId="1571"/>
    <cellStyle name="常规 51 2" xfId="1572"/>
    <cellStyle name="20% - 强调文字颜色 3 2 2 2_2015财政决算公开" xfId="1573"/>
    <cellStyle name="20% - 强调文字颜色 3 2 2 3" xfId="1574"/>
    <cellStyle name="20% - 强调文字颜色 3 2 2 3 2" xfId="1575"/>
    <cellStyle name="常规 12 2 3 2 2" xfId="1576"/>
    <cellStyle name="20% - 强调文字颜色 3 2 2 4" xfId="1577"/>
    <cellStyle name="20% - 强调文字颜色 3 2 2_2015财政决算公开" xfId="1578"/>
    <cellStyle name="20% - 强调文字颜色 3 2 3" xfId="1579"/>
    <cellStyle name="汇总 5" xfId="1580"/>
    <cellStyle name="常规 2 2 7 4" xfId="1581"/>
    <cellStyle name="20% - 强调文字颜色 3 2 3 2" xfId="1582"/>
    <cellStyle name="汇总 5 2" xfId="1583"/>
    <cellStyle name="常规 2 2 7 4 2" xfId="1584"/>
    <cellStyle name="20% - 强调文字颜色 3 2 3 2 2" xfId="1585"/>
    <cellStyle name="汇总 5 3" xfId="1586"/>
    <cellStyle name="20% - 强调文字颜色 3 2 3 2 3" xfId="1587"/>
    <cellStyle name="常规 5 4" xfId="1588"/>
    <cellStyle name="常规 4 3 2" xfId="1589"/>
    <cellStyle name="20% - 强调文字颜色 3 2 3 2_2015财政决算公开" xfId="1590"/>
    <cellStyle name="汇总 6" xfId="1591"/>
    <cellStyle name="常规 2 2 7 5" xfId="1592"/>
    <cellStyle name="20% - 强调文字颜色 3 2 3 3" xfId="1593"/>
    <cellStyle name="汇总 6 2" xfId="1594"/>
    <cellStyle name="常规 10 2 3" xfId="1595"/>
    <cellStyle name="20% - 强调文字颜色 3 2 3 3 2" xfId="1596"/>
    <cellStyle name="汇总 7" xfId="1597"/>
    <cellStyle name="20% - 强调文字颜色 6 2 2_2015财政决算公开" xfId="1598"/>
    <cellStyle name="20% - 强调文字颜色 3 2 3 4" xfId="1599"/>
    <cellStyle name="汇总 2 2 2 2" xfId="1600"/>
    <cellStyle name="20% - 强调文字颜色 3 2 3 5" xfId="1601"/>
    <cellStyle name="解释性文本 6 2" xfId="1602"/>
    <cellStyle name="差 3 2" xfId="1603"/>
    <cellStyle name="20% - 强调文字颜色 3 2 3_2015财政决算公开" xfId="1604"/>
    <cellStyle name="20% - 强调文字颜色 3 2 4" xfId="1605"/>
    <cellStyle name="20% - 强调文字颜色 3 2 4 2" xfId="1606"/>
    <cellStyle name="20% - 强调文字颜色 3 2 4 3" xfId="1607"/>
    <cellStyle name="20% - 强调文字颜色 3 2 4 4" xfId="1608"/>
    <cellStyle name="20% - 强调文字颜色 3 2 4_2015财政决算公开" xfId="1609"/>
    <cellStyle name="货币 3 3 4 2" xfId="1610"/>
    <cellStyle name="20% - 强调文字颜色 3 2 5" xfId="1611"/>
    <cellStyle name="20% - 强调文字颜色 3 2 5 2" xfId="1612"/>
    <cellStyle name="20% - 强调文字颜色 3 2 6" xfId="1613"/>
    <cellStyle name="20% - 强调文字颜色 3 2 7" xfId="1614"/>
    <cellStyle name="20% - 强调文字颜色 3 2_2015财政决算公开" xfId="1615"/>
    <cellStyle name="常规 3 2 6" xfId="1616"/>
    <cellStyle name="强调文字颜色 2 2 4 2" xfId="1617"/>
    <cellStyle name="20% - 强调文字颜色 3 3" xfId="1618"/>
    <cellStyle name="常规 3 2 6 2" xfId="1619"/>
    <cellStyle name="强调文字颜色 2 2 4 2 2" xfId="1620"/>
    <cellStyle name="20% - 强调文字颜色 3 3 2" xfId="1621"/>
    <cellStyle name="常规 2 3 6 4" xfId="1622"/>
    <cellStyle name="百分比 5 2 4" xfId="1623"/>
    <cellStyle name="20% - 强调文字颜色 3 3 2 2" xfId="1624"/>
    <cellStyle name="常规 2 3 6 4 2" xfId="1625"/>
    <cellStyle name="20% - 强调文字颜色 3 3 2 2 2" xfId="1626"/>
    <cellStyle name="20% - 强调文字颜色 3 3 2 2 2 2" xfId="1627"/>
    <cellStyle name="20% - 强调文字颜色 3 3 2 2 3" xfId="1628"/>
    <cellStyle name="20% - 强调文字颜色 3 3 2 2_2015财政决算公开" xfId="1629"/>
    <cellStyle name="常规 2 3 6 5" xfId="1630"/>
    <cellStyle name="20% - 强调文字颜色 3 3 2 3" xfId="1631"/>
    <cellStyle name="20% - 强调文字颜色 3 3 2 3 2" xfId="1632"/>
    <cellStyle name="20% - 强调文字颜色 3 3 2 4" xfId="1633"/>
    <cellStyle name="常规 3 2 2" xfId="1634"/>
    <cellStyle name="20% - 强调文字颜色 3 3 2_2015财政决算公开" xfId="1635"/>
    <cellStyle name="20% - 强调文字颜色 3 3 3" xfId="1636"/>
    <cellStyle name="20% - 强调文字颜色 3 3 3 2" xfId="1637"/>
    <cellStyle name="20% - 强调文字颜色 3 3 3 2 2" xfId="1638"/>
    <cellStyle name="差 3 3 2 2" xfId="1639"/>
    <cellStyle name="20% - 强调文字颜色 3 3 3_2015财政决算公开" xfId="1640"/>
    <cellStyle name="20% - 强调文字颜色 4 2 2 2" xfId="1641"/>
    <cellStyle name="20% - 强调文字颜色 3 3 4" xfId="1642"/>
    <cellStyle name="20% - 强调文字颜色 4 2 2 2 2" xfId="1643"/>
    <cellStyle name="20% - 强调文字颜色 3 3 4 2" xfId="1644"/>
    <cellStyle name="20% - 强调文字颜色 4 2 2 3" xfId="1645"/>
    <cellStyle name="20% - 强调文字颜色 3 3 5" xfId="1646"/>
    <cellStyle name="20% - 强调文字颜色 3 3_2015财政决算公开" xfId="1647"/>
    <cellStyle name="20% - 强调文字颜色 3 4 2" xfId="1648"/>
    <cellStyle name="常规 2 4 6 4" xfId="1649"/>
    <cellStyle name="百分比 6 2 4" xfId="1650"/>
    <cellStyle name="20% - 强调文字颜色 3 4 2 2" xfId="1651"/>
    <cellStyle name="常规 2 4 6 4 2" xfId="1652"/>
    <cellStyle name="20% - 强调文字颜色 3 4 2 2 2" xfId="1653"/>
    <cellStyle name="常规 2 5 2" xfId="1654"/>
    <cellStyle name="常规 2 4 6 5" xfId="1655"/>
    <cellStyle name="20% - 强调文字颜色 3 4 2 3" xfId="1656"/>
    <cellStyle name="常规 48" xfId="1657"/>
    <cellStyle name="常规 53" xfId="1658"/>
    <cellStyle name="20% - 强调文字颜色 3 4 2_2015财政决算公开" xfId="1659"/>
    <cellStyle name="20% - 强调文字颜色 3 4 3" xfId="1660"/>
    <cellStyle name="20% - 强调文字颜色 3 4 3 2" xfId="1661"/>
    <cellStyle name="20% - 强调文字颜色 4 2 3 2" xfId="1662"/>
    <cellStyle name="20% - 强调文字颜色 3 4 4" xfId="1663"/>
    <cellStyle name="20% - 强调文字颜色 3 4_2015财政决算公开" xfId="1664"/>
    <cellStyle name="常规 3 2 8" xfId="1665"/>
    <cellStyle name="20% - 强调文字颜色 3 5" xfId="1666"/>
    <cellStyle name="常规 3 2 8 2" xfId="1667"/>
    <cellStyle name="20% - 强调文字颜色 3 5 2" xfId="1668"/>
    <cellStyle name="百分比 7 2 4" xfId="1669"/>
    <cellStyle name="20% - 强调文字颜色 3 5 2 2" xfId="1670"/>
    <cellStyle name="警告文本 3 2 3" xfId="1671"/>
    <cellStyle name="20% - 强调文字颜色 3 5 2 2 2" xfId="1672"/>
    <cellStyle name="常规 3 5 2" xfId="1673"/>
    <cellStyle name="20% - 强调文字颜色 3 5 2 3" xfId="1674"/>
    <cellStyle name="20% - 强调文字颜色 3 5 2_2015财政决算公开" xfId="1675"/>
    <cellStyle name="20% - 强调文字颜色 3 5 3" xfId="1676"/>
    <cellStyle name="20% - 强调文字颜色 3 5 3 2" xfId="1677"/>
    <cellStyle name="常规 7 3" xfId="1678"/>
    <cellStyle name="20% - 强调文字颜色 3 6 2 2" xfId="1679"/>
    <cellStyle name="20% - 强调文字颜色 3 6 3" xfId="1680"/>
    <cellStyle name="60% - 强调文字颜色 1 3 2 2" xfId="1681"/>
    <cellStyle name="20% - 强调文字颜色 3 6_2015财政决算公开" xfId="1682"/>
    <cellStyle name="好 3 2 2 3" xfId="1683"/>
    <cellStyle name="常规 3 3 5" xfId="1684"/>
    <cellStyle name="标题 5 3 2 2" xfId="1685"/>
    <cellStyle name="20% - 强调文字颜色 4 2" xfId="1686"/>
    <cellStyle name="标题 5 3 2 2 2" xfId="1687"/>
    <cellStyle name="20% - 强调文字颜色 4 2 2" xfId="1688"/>
    <cellStyle name="20% - 强调文字颜色 4 2 2 2 3" xfId="1689"/>
    <cellStyle name="20% - 强调文字颜色 4 2 2 2_2015财政决算公开" xfId="1690"/>
    <cellStyle name="20% - 强调文字颜色 4 2 2 3 2" xfId="1691"/>
    <cellStyle name="20% - 强调文字颜色 4 2 2 4" xfId="1692"/>
    <cellStyle name="20% - 强调文字颜色 4 2 2_2015财政决算公开" xfId="1693"/>
    <cellStyle name="20% - 强调文字颜色 4 2 3" xfId="1694"/>
    <cellStyle name="20% - 强调文字颜色 4 2 3 2 2" xfId="1695"/>
    <cellStyle name="常规 2 7 2" xfId="1696"/>
    <cellStyle name="20% - 强调文字颜色 4 2 3 2 3" xfId="1697"/>
    <cellStyle name="20% - 强调文字颜色 4 2 3 3" xfId="1698"/>
    <cellStyle name="20% - 强调文字颜色 4 2 3 3 2" xfId="1699"/>
    <cellStyle name="20% - 强调文字颜色 4 2 3 4" xfId="1700"/>
    <cellStyle name="汇总 3 2 2 2" xfId="1701"/>
    <cellStyle name="20% - 强调文字颜色 4 2 3 5" xfId="1702"/>
    <cellStyle name="20% - 强调文字颜色 4 2 3_2015财政决算公开" xfId="1703"/>
    <cellStyle name="20% - 强调文字颜色 4 2 4" xfId="1704"/>
    <cellStyle name="20% - 强调文字颜色 4 2 4 2 2" xfId="1705"/>
    <cellStyle name="20% - 强调文字颜色 4 2 4 3" xfId="1706"/>
    <cellStyle name="20% - 强调文字颜色 4 2 4 4" xfId="1707"/>
    <cellStyle name="好 6 2" xfId="1708"/>
    <cellStyle name="标题 3 2 3 2" xfId="1709"/>
    <cellStyle name="20% - 强调文字颜色 4 2 4_2015财政决算公开" xfId="1710"/>
    <cellStyle name="20% - 强调文字颜色 4 2 5" xfId="1711"/>
    <cellStyle name="60% - 强调文字颜色 1 3 2 3" xfId="1712"/>
    <cellStyle name="20% - 强调文字颜色 4 2 5 2" xfId="1713"/>
    <cellStyle name="20% - 强调文字颜色 4 2 6" xfId="1714"/>
    <cellStyle name="常规 10 3 2" xfId="1715"/>
    <cellStyle name="20% - 强调文字颜色 4 2 7" xfId="1716"/>
    <cellStyle name="40% - 强调文字颜色 4 5 3 2" xfId="1717"/>
    <cellStyle name="检查单元格 8" xfId="1718"/>
    <cellStyle name="常规 2 5 2 4" xfId="1719"/>
    <cellStyle name="20% - 强调文字颜色 4 2_2015财政决算公开" xfId="1720"/>
    <cellStyle name="标题 5 3 2 3" xfId="1721"/>
    <cellStyle name="强调文字颜色 2 2 5 2" xfId="1722"/>
    <cellStyle name="20% - 强调文字颜色 4 3" xfId="1723"/>
    <cellStyle name="20% - 强调文字颜色 4 3 2" xfId="1724"/>
    <cellStyle name="20% - 强调文字颜色 4 3 4" xfId="1725"/>
    <cellStyle name="20% - 强调文字颜色 4 3 2 2" xfId="1726"/>
    <cellStyle name="20% - 强调文字颜色 4 5 4" xfId="1727"/>
    <cellStyle name="20% - 强调文字颜色 4 3 4 2" xfId="1728"/>
    <cellStyle name="20% - 强调文字颜色 4 3 2 2 2" xfId="1729"/>
    <cellStyle name="20% - 强调文字颜色 6 5 4" xfId="1730"/>
    <cellStyle name="20% - 强调文字颜色 4 3 2 2 2 2" xfId="1731"/>
    <cellStyle name="20% - 强调文字颜色 4 3 2 2 3" xfId="1732"/>
    <cellStyle name="20% - 强调文字颜色 4 3 2 2_2015财政决算公开" xfId="1733"/>
    <cellStyle name="20% - 强调文字颜色 4 3 5" xfId="1734"/>
    <cellStyle name="20% - 强调文字颜色 4 3 2 3" xfId="1735"/>
    <cellStyle name="20% - 强调文字颜色 4 3 2 4" xfId="1736"/>
    <cellStyle name="20% - 强调文字颜色 4 3 3" xfId="1737"/>
    <cellStyle name="20% - 强调文字颜色 4 4 4" xfId="1738"/>
    <cellStyle name="20% - 强调文字颜色 4 3 3 2" xfId="1739"/>
    <cellStyle name="20% - 强调文字颜色 5 5 4" xfId="1740"/>
    <cellStyle name="20% - 强调文字颜色 4 3 3 2 2" xfId="1741"/>
    <cellStyle name="20% - 强调文字颜色 4 3 3 3" xfId="1742"/>
    <cellStyle name="好 2 4 2" xfId="1743"/>
    <cellStyle name="40% - 强调文字颜色 5 3 2" xfId="1744"/>
    <cellStyle name="20% - 强调文字颜色 4 3 3_2015财政决算公开" xfId="1745"/>
    <cellStyle name="货币 2" xfId="1746"/>
    <cellStyle name="常规 44 2" xfId="1747"/>
    <cellStyle name="20% - 强调文字颜色 4 3_2015财政决算公开" xfId="1748"/>
    <cellStyle name="20% - 强调文字颜色 4 4 2" xfId="1749"/>
    <cellStyle name="20% - 强调文字颜色 5 3 4" xfId="1750"/>
    <cellStyle name="20% - 强调文字颜色 4 4 2 2" xfId="1751"/>
    <cellStyle name="20% - 强调文字颜色 5 3 4 2" xfId="1752"/>
    <cellStyle name="20% - 强调文字颜色 4 4 2 2 2" xfId="1753"/>
    <cellStyle name="20% - 强调文字颜色 5 3 5" xfId="1754"/>
    <cellStyle name="20% - 强调文字颜色 4 4 2 3" xfId="1755"/>
    <cellStyle name="20% - 强调文字颜色 4 4 2_2015财政决算公开" xfId="1756"/>
    <cellStyle name="20% - 强调文字颜色 4 4 3" xfId="1757"/>
    <cellStyle name="20% - 强调文字颜色 5 4 4" xfId="1758"/>
    <cellStyle name="20% - 强调文字颜色 4 4 3 2" xfId="1759"/>
    <cellStyle name="20% - 强调文字颜色 4 4_2015财政决算公开" xfId="1760"/>
    <cellStyle name="常规 2 3 5 2 2" xfId="1761"/>
    <cellStyle name="20% - 强调文字颜色 4 5" xfId="1762"/>
    <cellStyle name="标题 5 2 2 2 2 2" xfId="1763"/>
    <cellStyle name="20% - 强调文字颜色 4 5 2" xfId="1764"/>
    <cellStyle name="20% - 强调文字颜色 6 3 4" xfId="1765"/>
    <cellStyle name="20% - 强调文字颜色 4 5 2 2" xfId="1766"/>
    <cellStyle name="20% - 强调文字颜色 6 3 4 2" xfId="1767"/>
    <cellStyle name="20% - 强调文字颜色 4 5 2 2 2" xfId="1768"/>
    <cellStyle name="20% - 强调文字颜色 4 5 2_2015财政决算公开" xfId="1769"/>
    <cellStyle name="20% - 强调文字颜色 4 5 3" xfId="1770"/>
    <cellStyle name="20% - 强调文字颜色 6 4 4" xfId="1771"/>
    <cellStyle name="20% - 强调文字颜色 4 5 3 2" xfId="1772"/>
    <cellStyle name="货币 3 4 3 2" xfId="1773"/>
    <cellStyle name="20% - 强调文字颜色 4 5_2015财政决算公开" xfId="1774"/>
    <cellStyle name="20% - 强调文字颜色 4 6 2 2" xfId="1775"/>
    <cellStyle name="20% - 强调文字颜色 4 6 3" xfId="1776"/>
    <cellStyle name="60% - 强调文字颜色 1 4 2 2" xfId="1777"/>
    <cellStyle name="20% - 强调文字颜色 4 6_2015财政决算公开" xfId="1778"/>
    <cellStyle name="20% - 强调文字颜色 4 7" xfId="1779"/>
    <cellStyle name="20% - 强调文字颜色 4 7 2" xfId="1780"/>
    <cellStyle name="20% - 强调文字颜色 4 8" xfId="1781"/>
    <cellStyle name="20% - 强调文字颜色 4 9" xfId="1782"/>
    <cellStyle name="常规 3 4 5" xfId="1783"/>
    <cellStyle name="标题 5 3 3 2" xfId="1784"/>
    <cellStyle name="20% - 强调文字颜色 5 2" xfId="1785"/>
    <cellStyle name="40% - 强调文字颜色 6 2 7" xfId="1786"/>
    <cellStyle name="20% - 强调文字颜色 5 2 2" xfId="1787"/>
    <cellStyle name="40% - 强调文字颜色 2 7" xfId="1788"/>
    <cellStyle name="常规 4 2 6 4" xfId="1789"/>
    <cellStyle name="20% - 强调文字颜色 5 2 2 2" xfId="1790"/>
    <cellStyle name="40% - 强调文字颜色 1 2 3 5" xfId="1791"/>
    <cellStyle name="40% - 强调文字颜色 2 7 2" xfId="1792"/>
    <cellStyle name="常规 4 2 6 4 2" xfId="1793"/>
    <cellStyle name="20% - 强调文字颜色 5 2 2 2 2" xfId="1794"/>
    <cellStyle name="20% - 强调文字颜色 5 2 2 2 3" xfId="1795"/>
    <cellStyle name="20% - 强调文字颜色 5 2 2 2_2015财政决算公开" xfId="1796"/>
    <cellStyle name="货币 5 2 2" xfId="1797"/>
    <cellStyle name="40% - 强调文字颜色 2 8" xfId="1798"/>
    <cellStyle name="常规 4 2 6 5" xfId="1799"/>
    <cellStyle name="20% - 强调文字颜色 5 2 2 3" xfId="1800"/>
    <cellStyle name="20% - 强调文字颜色 5 2 2 3 2" xfId="1801"/>
    <cellStyle name="标题 1 3" xfId="1802"/>
    <cellStyle name="20% - 强调文字颜色 5 2 2 4" xfId="1803"/>
    <cellStyle name="20% - 强调文字颜色 5 2 2_2015财政决算公开" xfId="1804"/>
    <cellStyle name="20% - 强调文字颜色 5 2 3" xfId="1805"/>
    <cellStyle name="40% - 强调文字颜色 3 7" xfId="1806"/>
    <cellStyle name="20% - 强调文字颜色 5 2 3 2" xfId="1807"/>
    <cellStyle name="货币 5 3 2" xfId="1808"/>
    <cellStyle name="40% - 强调文字颜色 3 8" xfId="1809"/>
    <cellStyle name="20% - 强调文字颜色 5 2 3 3" xfId="1810"/>
    <cellStyle name="20% - 强调文字颜色 5 2 3_2015财政决算公开" xfId="1811"/>
    <cellStyle name="20% - 强调文字颜色 5 2 4" xfId="1812"/>
    <cellStyle name="40% - 强调文字颜色 4 7" xfId="1813"/>
    <cellStyle name="20% - 强调文字颜色 5 2 4 2" xfId="1814"/>
    <cellStyle name="20% - 强调文字颜色 5 2 5" xfId="1815"/>
    <cellStyle name="20% - 强调文字颜色 5 2_2015财政决算公开" xfId="1816"/>
    <cellStyle name="20% - 强调文字颜色 5 3" xfId="1817"/>
    <cellStyle name="货币 2 2 6 5" xfId="1818"/>
    <cellStyle name="20% - 强调文字颜色 5 3 2" xfId="1819"/>
    <cellStyle name="20% - 强调文字颜色 5 3 2 2" xfId="1820"/>
    <cellStyle name="20% - 强调文字颜色 5 3 2 2 2" xfId="1821"/>
    <cellStyle name="常规 3 7 3" xfId="1822"/>
    <cellStyle name="20% - 强调文字颜色 5 3 2 2 2 2" xfId="1823"/>
    <cellStyle name="20% - 强调文字颜色 5 3 2 2 3" xfId="1824"/>
    <cellStyle name="60% - 强调文字颜色 1 9" xfId="1825"/>
    <cellStyle name="20% - 强调文字颜色 5 3 2 2_2015财政决算公开" xfId="1826"/>
    <cellStyle name="20% - 强调文字颜色 5 3 2 3" xfId="1827"/>
    <cellStyle name="20% - 强调文字颜色 5 3 2 3 2" xfId="1828"/>
    <cellStyle name="20% - 强调文字颜色 5 3 2 4" xfId="1829"/>
    <cellStyle name="20% - 强调文字颜色 5 3 2_2015财政决算公开" xfId="1830"/>
    <cellStyle name="20% - 强调文字颜色 5 3 3" xfId="1831"/>
    <cellStyle name="20% - 强调文字颜色 5 3 3 2" xfId="1832"/>
    <cellStyle name="20% - 强调文字颜色 5 3 3 2 2" xfId="1833"/>
    <cellStyle name="20% - 强调文字颜色 5 3 3 3" xfId="1834"/>
    <cellStyle name="常规 3 4" xfId="1835"/>
    <cellStyle name="Percent_laroux" xfId="1836"/>
    <cellStyle name="20% - 强调文字颜色 5 3_2015财政决算公开" xfId="1837"/>
    <cellStyle name="20% - 强调文字颜色 5 4" xfId="1838"/>
    <cellStyle name="20% - 强调文字颜色 5 4 2" xfId="1839"/>
    <cellStyle name="20% - 强调文字颜色 5 4 2 2" xfId="1840"/>
    <cellStyle name="40% - 强调文字颜色 3 2 3 5" xfId="1841"/>
    <cellStyle name="20% - 强调文字颜色 5 4 2 2 2" xfId="1842"/>
    <cellStyle name="20% - 强调文字颜色 5 4 2 3" xfId="1843"/>
    <cellStyle name="20% - 强调文字颜色 5 4 2_2015财政决算公开" xfId="1844"/>
    <cellStyle name="20% - 强调文字颜色 5 4 3" xfId="1845"/>
    <cellStyle name="20% - 强调文字颜色 5 4 3 2" xfId="1846"/>
    <cellStyle name="常规 2 3 5 3 2" xfId="1847"/>
    <cellStyle name="20% - 强调文字颜色 5 5" xfId="1848"/>
    <cellStyle name="20% - 强调文字颜色 5 5 2" xfId="1849"/>
    <cellStyle name="20% - 强调文字颜色 5 5 2 2" xfId="1850"/>
    <cellStyle name="20% - 强调文字颜色 5 5 2 3" xfId="1851"/>
    <cellStyle name="20% - 强调文字颜色 5 5 2_2015财政决算公开" xfId="1852"/>
    <cellStyle name="20% - 强调文字颜色 5 5 3" xfId="1853"/>
    <cellStyle name="20% - 强调文字颜色 5 5 3 2" xfId="1854"/>
    <cellStyle name="20% - 强调文字颜色 5 5_2015财政决算公开" xfId="1855"/>
    <cellStyle name="20% - 强调文字颜色 6 2 2 2" xfId="1856"/>
    <cellStyle name="60% - 强调文字颜色 6 3 2 2 2 2" xfId="1857"/>
    <cellStyle name="20% - 强调文字颜色 5 6 2" xfId="1858"/>
    <cellStyle name="表标题 5" xfId="1859"/>
    <cellStyle name="20% - 强调文字颜色 5 6 2 2" xfId="1860"/>
    <cellStyle name="20% - 强调文字颜色 5 6_2015财政决算公开" xfId="1861"/>
    <cellStyle name="60% - 强调文字颜色 6 3 2 2 3" xfId="1862"/>
    <cellStyle name="20% - 强调文字颜色 5 7" xfId="1863"/>
    <cellStyle name="20% - 强调文字颜色 5 7 2" xfId="1864"/>
    <cellStyle name="20% - 强调文字颜色 6 2 2 2_2015财政决算公开" xfId="1865"/>
    <cellStyle name="20% - 强调文字颜色 5 8" xfId="1866"/>
    <cellStyle name="常规 3 5 5" xfId="1867"/>
    <cellStyle name="20% - 强调文字颜色 6 2" xfId="1868"/>
    <cellStyle name="20% - 强调文字颜色 6 2 2" xfId="1869"/>
    <cellStyle name="20% - 强调文字颜色 6 2 2 2 2" xfId="1870"/>
    <cellStyle name="常规 2 2 9" xfId="1871"/>
    <cellStyle name="20% - 强调文字颜色 6 2 2 2 2 2" xfId="1872"/>
    <cellStyle name="百分比 4 5" xfId="1873"/>
    <cellStyle name="20% - 强调文字颜色 6 2 2 2 3" xfId="1874"/>
    <cellStyle name="20% - 强调文字颜色 6 2 2 3" xfId="1875"/>
    <cellStyle name="20% - 强调文字颜色 6 2 2 4" xfId="1876"/>
    <cellStyle name="20% - 强调文字颜色 6 2 3" xfId="1877"/>
    <cellStyle name="20% - 强调文字颜色 6 2 3 2" xfId="1878"/>
    <cellStyle name="20% - 强调文字颜色 6 2 3 2 2" xfId="1879"/>
    <cellStyle name="20% - 强调文字颜色 6 2 3 3" xfId="1880"/>
    <cellStyle name="20% - 强调文字颜色 6 2 4" xfId="1881"/>
    <cellStyle name="20% - 强调文字颜色 6 2 4 2" xfId="1882"/>
    <cellStyle name="20% - 强调文字颜色 6 2 5" xfId="1883"/>
    <cellStyle name="20% - 强调文字颜色 6 2_2015财政决算公开" xfId="1884"/>
    <cellStyle name="20% - 强调文字颜色 6 3" xfId="1885"/>
    <cellStyle name="常规 14 7" xfId="1886"/>
    <cellStyle name="20% - 强调文字颜色 6 3 2" xfId="1887"/>
    <cellStyle name="20% - 强调文字颜色 6 3 2 2" xfId="1888"/>
    <cellStyle name="20% - 强调文字颜色 6 3 2 2 2" xfId="1889"/>
    <cellStyle name="20% - 强调文字颜色 6 3 2 2 3" xfId="1890"/>
    <cellStyle name="20% - 强调文字颜色 6 3 2 2_2015财政决算公开" xfId="1891"/>
    <cellStyle name="20% - 强调文字颜色 6 3 2 3" xfId="1892"/>
    <cellStyle name="20% - 强调文字颜色 6 6_2015财政决算公开" xfId="1893"/>
    <cellStyle name="20% - 强调文字颜色 6 3 2 4" xfId="1894"/>
    <cellStyle name="20% - 强调文字颜色 6 3 2_2015财政决算公开" xfId="1895"/>
    <cellStyle name="20% - 强调文字颜色 6 3 3" xfId="1896"/>
    <cellStyle name="no dec" xfId="1897"/>
    <cellStyle name="20% - 强调文字颜色 6 3 3 2" xfId="1898"/>
    <cellStyle name="no dec 2" xfId="1899"/>
    <cellStyle name="20% - 强调文字颜色 6 3 3 2 2" xfId="1900"/>
    <cellStyle name="20% - 强调文字颜色 6 3 3 3" xfId="1901"/>
    <cellStyle name="汇总 2 3 2 2" xfId="1902"/>
    <cellStyle name="货币 2 2 2 3 2" xfId="1903"/>
    <cellStyle name="20% - 强调文字颜色 6 3 3_2015财政决算公开" xfId="1904"/>
    <cellStyle name="20% - 强调文字颜色 6 3_2015财政决算公开" xfId="1905"/>
    <cellStyle name="20% - 强调文字颜色 6 4" xfId="1906"/>
    <cellStyle name="20% - 强调文字颜色 6 4 2" xfId="1907"/>
    <cellStyle name="20% - 强调文字颜色 6 4 2 2 2" xfId="1908"/>
    <cellStyle name="60% - 着色 4 2" xfId="1909"/>
    <cellStyle name="20% - 强调文字颜色 6 4 2 3" xfId="1910"/>
    <cellStyle name="20% - 强调文字颜色 6 4 2_2015财政决算公开" xfId="1911"/>
    <cellStyle name="20% - 强调文字颜色 6 4 3" xfId="1912"/>
    <cellStyle name="20% - 强调文字颜色 6 4 3 2" xfId="1913"/>
    <cellStyle name="20% - 强调文字颜色 6 4_2015财政决算公开" xfId="1914"/>
    <cellStyle name="20% - 强调文字颜色 6 5" xfId="1915"/>
    <cellStyle name="20% - 强调文字颜色 6 5 2" xfId="1916"/>
    <cellStyle name="20% - 强调文字颜色 6 5 2 2" xfId="1917"/>
    <cellStyle name="20% - 强调文字颜色 6 5 2 2 2" xfId="1918"/>
    <cellStyle name="20% - 强调文字颜色 6 5 2 3" xfId="1919"/>
    <cellStyle name="40% - 强调文字颜色 1 3 2 3" xfId="1920"/>
    <cellStyle name="20% - 强调文字颜色 6 5 2_2015财政决算公开" xfId="1921"/>
    <cellStyle name="20% - 强调文字颜色 6 5 3" xfId="1922"/>
    <cellStyle name="20% - 强调文字颜色 6 5 3 2" xfId="1923"/>
    <cellStyle name="20% - 强调文字颜色 6 6 2" xfId="1924"/>
    <cellStyle name="20% - 强调文字颜色 6 6 2 2" xfId="1925"/>
    <cellStyle name="20% - 强调文字颜色 6 7" xfId="1926"/>
    <cellStyle name="40% - 强调文字颜色 3 4 2 2" xfId="1927"/>
    <cellStyle name="20% - 强调文字颜色 6 7 2" xfId="1928"/>
    <cellStyle name="40% - 强调文字颜色 3 4 2 2 2" xfId="1929"/>
    <cellStyle name="20% - 强调文字颜色 6 8" xfId="1930"/>
    <cellStyle name="40% - 强调文字颜色 3 4 2 3" xfId="1931"/>
    <cellStyle name="计算 3" xfId="1932"/>
    <cellStyle name="20% - 着色 1" xfId="1933"/>
    <cellStyle name="计算 3 2" xfId="1934"/>
    <cellStyle name="标题 2 2_2015财政决算公开" xfId="1935"/>
    <cellStyle name="20% - 着色 1 2" xfId="1936"/>
    <cellStyle name="计算 4" xfId="1937"/>
    <cellStyle name="20% - 着色 2" xfId="1938"/>
    <cellStyle name="计算 4 2" xfId="1939"/>
    <cellStyle name="20% - 着色 2 2" xfId="1940"/>
    <cellStyle name="计算 5" xfId="1941"/>
    <cellStyle name="超级链接 4 2" xfId="1942"/>
    <cellStyle name="60% - 强调文字颜色 3 2 3 2 2" xfId="1943"/>
    <cellStyle name="20% - 着色 3" xfId="1944"/>
    <cellStyle name="计算 5 2" xfId="1945"/>
    <cellStyle name="60% - 强调文字颜色 3 2 3 2 2 2" xfId="1946"/>
    <cellStyle name="20% - 着色 3 2" xfId="1947"/>
    <cellStyle name="计算 6 2" xfId="1948"/>
    <cellStyle name="20% - 着色 4 2" xfId="1949"/>
    <cellStyle name="Currency1" xfId="1950"/>
    <cellStyle name="计算 7 2" xfId="1951"/>
    <cellStyle name="20% - 着色 5 2" xfId="1952"/>
    <cellStyle name="计算 8" xfId="1953"/>
    <cellStyle name="20% - 着色 6" xfId="1954"/>
    <cellStyle name="20% - 着色 6 2" xfId="1955"/>
    <cellStyle name="40% - 强调文字颜色 1 2" xfId="1956"/>
    <cellStyle name="货币 3 6 3" xfId="1957"/>
    <cellStyle name="60% - 强调文字颜色 2 2 7" xfId="1958"/>
    <cellStyle name="40% - 强调文字颜色 1 2 2" xfId="1959"/>
    <cellStyle name="货币 3 6 3 2" xfId="1960"/>
    <cellStyle name="40% - 强调文字颜色 1 2 2 2" xfId="1961"/>
    <cellStyle name="汇总 2 4" xfId="1962"/>
    <cellStyle name="40% - 强调文字颜色 1 2 2 2 2" xfId="1963"/>
    <cellStyle name="链接单元格 2 2 3" xfId="1964"/>
    <cellStyle name="汇总 2 4 2" xfId="1965"/>
    <cellStyle name="货币 2 2 3 3" xfId="1966"/>
    <cellStyle name="40% - 强调文字颜色 1 2 2 2 2 2" xfId="1967"/>
    <cellStyle name="汇总 2 5" xfId="1968"/>
    <cellStyle name="40% - 强调文字颜色 1 2 2 2 3" xfId="1969"/>
    <cellStyle name="标题 4 2 3 4" xfId="1970"/>
    <cellStyle name="40% - 强调文字颜色 1 2 2 2_2015财政决算公开" xfId="1971"/>
    <cellStyle name="40% - 强调文字颜色 1 2 2 3" xfId="1972"/>
    <cellStyle name="汇总 3 4" xfId="1973"/>
    <cellStyle name="40% - 强调文字颜色 1 2 2 3 2" xfId="1974"/>
    <cellStyle name="40% - 强调文字颜色 1 2 2 4" xfId="1975"/>
    <cellStyle name="40% - 强调文字颜色 1 2 2_2015财政决算公开" xfId="1976"/>
    <cellStyle name="货币 3 6 4" xfId="1977"/>
    <cellStyle name="40% - 强调文字颜色 1 2 3" xfId="1978"/>
    <cellStyle name="货币 3 6 4 2" xfId="1979"/>
    <cellStyle name="40% - 强调文字颜色 1 2 3 2" xfId="1980"/>
    <cellStyle name="40% - 强调文字颜色 1 2 3 2 2" xfId="1981"/>
    <cellStyle name="货币 3 2 3 3" xfId="1982"/>
    <cellStyle name="40% - 强调文字颜色 1 2 3 2 2 2" xfId="1983"/>
    <cellStyle name="40% - 强调文字颜色 1 2 3 2 3" xfId="1984"/>
    <cellStyle name="40% - 强调文字颜色 1 2 3 2_2015财政决算公开" xfId="1985"/>
    <cellStyle name="40% - 强调文字颜色 1 2 3 3" xfId="1986"/>
    <cellStyle name="40% - 强调文字颜色 1 2 3 4" xfId="1987"/>
    <cellStyle name="40% - 强调文字颜色 1 2 3_2015财政决算公开" xfId="1988"/>
    <cellStyle name="货币 3 6 5" xfId="1989"/>
    <cellStyle name="40% - 强调文字颜色 1 2 4" xfId="1990"/>
    <cellStyle name="40% - 强调文字颜色 1 2 4 2" xfId="1991"/>
    <cellStyle name="40% - 强调文字颜色 1 2 4 2 2" xfId="1992"/>
    <cellStyle name="40% - 强调文字颜色 1 2 4 3" xfId="1993"/>
    <cellStyle name="标题 1 2" xfId="1994"/>
    <cellStyle name="40% - 强调文字颜色 1 2 4 4" xfId="1995"/>
    <cellStyle name="千位分隔 4 3 3" xfId="1996"/>
    <cellStyle name="40% - 强调文字颜色 1 2 4_2015财政决算公开" xfId="1997"/>
    <cellStyle name="40% - 强调文字颜色 1 2 5" xfId="1998"/>
    <cellStyle name="40% - 强调文字颜色 1 2 5 2" xfId="1999"/>
    <cellStyle name="40% - 强调文字颜色 1 2 7" xfId="2000"/>
    <cellStyle name="40% - 强调文字颜色 1 2_2015财政决算公开" xfId="2001"/>
    <cellStyle name="常规 9 2" xfId="2002"/>
    <cellStyle name="40% - 强调文字颜色 1 3" xfId="2003"/>
    <cellStyle name="常规 9 2 2" xfId="2004"/>
    <cellStyle name="40% - 强调文字颜色 1 3 2" xfId="2005"/>
    <cellStyle name="常规 9 2 2 2" xfId="2006"/>
    <cellStyle name="40% - 强调文字颜色 1 3 2 2" xfId="2007"/>
    <cellStyle name="40% - 强调文字颜色 1 3 2 2 2" xfId="2008"/>
    <cellStyle name="40% - 强调文字颜色 1 3 2 2 2 2" xfId="2009"/>
    <cellStyle name="40% - 强调文字颜色 1 3 2 2 3" xfId="2010"/>
    <cellStyle name="40% - 强调文字颜色 1 3 2 2_2015财政决算公开" xfId="2011"/>
    <cellStyle name="40% - 强调文字颜色 1 3 2 3 2" xfId="2012"/>
    <cellStyle name="40% - 强调文字颜色 1 3 2 4" xfId="2013"/>
    <cellStyle name="40% - 强调文字颜色 1 3 2_2015财政决算公开" xfId="2014"/>
    <cellStyle name="常规 9 2 3" xfId="2015"/>
    <cellStyle name="40% - 强调文字颜色 1 3 3" xfId="2016"/>
    <cellStyle name="40% - 强调文字颜色 1 3 3 2" xfId="2017"/>
    <cellStyle name="40% - 强调文字颜色 1 3 3 2 2" xfId="2018"/>
    <cellStyle name="40% - 强调文字颜色 1 3 3 3" xfId="2019"/>
    <cellStyle name="40% - 强调文字颜色 1 3 3_2015财政决算公开" xfId="2020"/>
    <cellStyle name="40% - 强调文字颜色 1 3 4" xfId="2021"/>
    <cellStyle name="40% - 强调文字颜色 1 3 4 2" xfId="2022"/>
    <cellStyle name="计算 9" xfId="2023"/>
    <cellStyle name="常规 10 2_2015财政决算公开" xfId="2024"/>
    <cellStyle name="40% - 强调文字颜色 1 3 5" xfId="2025"/>
    <cellStyle name="常规 2 4 2 5" xfId="2026"/>
    <cellStyle name="40% - 强调文字颜色 1 3_2015财政决算公开" xfId="2027"/>
    <cellStyle name="常规 9 3" xfId="2028"/>
    <cellStyle name="60% - 强调文字颜色 1 3 2 3 2" xfId="2029"/>
    <cellStyle name="40% - 强调文字颜色 1 4" xfId="2030"/>
    <cellStyle name="常规 9 3 2" xfId="2031"/>
    <cellStyle name="40% - 强调文字颜色 1 4 2" xfId="2032"/>
    <cellStyle name="40% - 强调文字颜色 1 4 2 2" xfId="2033"/>
    <cellStyle name="40% - 强调文字颜色 1 4 2 2 2" xfId="2034"/>
    <cellStyle name="40% - 强调文字颜色 1 4 2 3" xfId="2035"/>
    <cellStyle name="40% - 强调文字颜色 1 4 2_2015财政决算公开" xfId="2036"/>
    <cellStyle name="40% - 强调文字颜色 1 4 3" xfId="2037"/>
    <cellStyle name="40% - 强调文字颜色 1 4 3 2" xfId="2038"/>
    <cellStyle name="40% - 强调文字颜色 6 2 4_2015财政决算公开" xfId="2039"/>
    <cellStyle name="常规 9 4" xfId="2040"/>
    <cellStyle name="40% - 强调文字颜色 1 5" xfId="2041"/>
    <cellStyle name="常规 4 2 5 2" xfId="2042"/>
    <cellStyle name="40% - 强调文字颜色 1 5 2" xfId="2043"/>
    <cellStyle name="常规 4 2 5 2 2" xfId="2044"/>
    <cellStyle name="40% - 强调文字颜色 1 5 2 2" xfId="2045"/>
    <cellStyle name="40% - 强调文字颜色 1 5 2 2 2" xfId="2046"/>
    <cellStyle name="40% - 强调文字颜色 1 5 2 3" xfId="2047"/>
    <cellStyle name="常规 3 4 2" xfId="2048"/>
    <cellStyle name="40% - 强调文字颜色 1 5 2_2015财政决算公开" xfId="2049"/>
    <cellStyle name="40% - 强调文字颜色 1 5 3 2" xfId="2050"/>
    <cellStyle name="40% - 强调文字颜色 1 5 4" xfId="2051"/>
    <cellStyle name="解释性文本 5 3" xfId="2052"/>
    <cellStyle name="40% - 强调文字颜色 1 5_2015财政决算公开" xfId="2053"/>
    <cellStyle name="差 2 3" xfId="2054"/>
    <cellStyle name="常规 9 5" xfId="2055"/>
    <cellStyle name="40% - 强调文字颜色 1 6" xfId="2056"/>
    <cellStyle name="常规 4 2 5 3" xfId="2057"/>
    <cellStyle name="40% - 强调文字颜色 1 6 2" xfId="2058"/>
    <cellStyle name="常规 4 2 5 3 2" xfId="2059"/>
    <cellStyle name="40% - 强调文字颜色 1 6 2 2" xfId="2060"/>
    <cellStyle name="40% - 强调文字颜色 1 6 3" xfId="2061"/>
    <cellStyle name="40% - 强调文字颜色 1 7" xfId="2062"/>
    <cellStyle name="常规 4 2 5 4" xfId="2063"/>
    <cellStyle name="40% - 强调文字颜色 1 8" xfId="2064"/>
    <cellStyle name="40% - 强调文字颜色 1 9" xfId="2065"/>
    <cellStyle name="40% - 强调文字颜色 2 2" xfId="2066"/>
    <cellStyle name="货币 4 6 3" xfId="2067"/>
    <cellStyle name="60% - 强调文字颜色 2 2 3 5" xfId="2068"/>
    <cellStyle name="60% - 强调文字颜色 3 2 7" xfId="2069"/>
    <cellStyle name="40% - 强调文字颜色 2 2 2" xfId="2070"/>
    <cellStyle name="货币 4 6 3 2" xfId="2071"/>
    <cellStyle name="常规 2 2 3 4 4" xfId="2072"/>
    <cellStyle name="常规 18_2015财政决算公开" xfId="2073"/>
    <cellStyle name="40% - 强调文字颜色 2 2 2 2" xfId="2074"/>
    <cellStyle name="常规 2 4 3" xfId="2075"/>
    <cellStyle name="常规 2 2 3 4 4 2" xfId="2076"/>
    <cellStyle name="40% - 强调文字颜色 2 2 2 2 2" xfId="2077"/>
    <cellStyle name="常规 2 4 3 2" xfId="2078"/>
    <cellStyle name="40% - 强调文字颜色 2 2 2 2 2 2" xfId="2079"/>
    <cellStyle name="常规 2 4 4" xfId="2080"/>
    <cellStyle name="40% - 强调文字颜色 2 2 2 2 3" xfId="2081"/>
    <cellStyle name="40% - 强调文字颜色 2 2 2 2_2015财政决算公开" xfId="2082"/>
    <cellStyle name="常规 2 2 3 4 5" xfId="2083"/>
    <cellStyle name="标题 1 4 2 2" xfId="2084"/>
    <cellStyle name="40% - 强调文字颜色 2 2 2 3" xfId="2085"/>
    <cellStyle name="常规 2 5 3" xfId="2086"/>
    <cellStyle name="40% - 强调文字颜色 2 2 2 3 2" xfId="2087"/>
    <cellStyle name="计算 4 3 2" xfId="2088"/>
    <cellStyle name="40% - 强调文字颜色 2 2 2 4" xfId="2089"/>
    <cellStyle name="货币 4 6 4" xfId="2090"/>
    <cellStyle name="40% - 强调文字颜色 2 2 3" xfId="2091"/>
    <cellStyle name="货币 4 6 4 2" xfId="2092"/>
    <cellStyle name="40% - 强调文字颜色 2 2 3 2" xfId="2093"/>
    <cellStyle name="40% - 强调文字颜色 2 2 3 3" xfId="2094"/>
    <cellStyle name="常规 2 5 5" xfId="2095"/>
    <cellStyle name="标题 5 2 4 2" xfId="2096"/>
    <cellStyle name="40% - 强调文字颜色 2 2 3_2015财政决算公开" xfId="2097"/>
    <cellStyle name="货币 4 6 5" xfId="2098"/>
    <cellStyle name="40% - 强调文字颜色 2 2 4" xfId="2099"/>
    <cellStyle name="40% - 强调文字颜色 2 2 4 2" xfId="2100"/>
    <cellStyle name="40% - 强调文字颜色 2 2 5" xfId="2101"/>
    <cellStyle name="40% - 强调文字颜色 2 3" xfId="2102"/>
    <cellStyle name="40% - 强调文字颜色 2 3 2" xfId="2103"/>
    <cellStyle name="40% - 强调文字颜色 2 3 2 2" xfId="2104"/>
    <cellStyle name="40% - 强调文字颜色 2 3 2 2 2" xfId="2105"/>
    <cellStyle name="60% - 强调文字颜色 2 3 3 3" xfId="2106"/>
    <cellStyle name="60% - 强调文字颜色 4 2 5" xfId="2107"/>
    <cellStyle name="40% - 强调文字颜色 6 7" xfId="2108"/>
    <cellStyle name="40% - 强调文字颜色 2 3 2 2 2 2" xfId="2109"/>
    <cellStyle name="汇总 4" xfId="2110"/>
    <cellStyle name="常规 2 2 7 3" xfId="2111"/>
    <cellStyle name="百分比 4 3 3" xfId="2112"/>
    <cellStyle name="40% - 强调文字颜色 2 3 2 2_2015财政决算公开" xfId="2113"/>
    <cellStyle name="40% - 强调文字颜色 2 3 2 3" xfId="2114"/>
    <cellStyle name="解释性文本 2" xfId="2115"/>
    <cellStyle name="标题 1 5 2 2" xfId="2116"/>
    <cellStyle name="40% - 强调文字颜色 2 3 2 3 2" xfId="2117"/>
    <cellStyle name="解释性文本 2 2" xfId="2118"/>
    <cellStyle name="40% - 强调文字颜色 2 3 2 4" xfId="2119"/>
    <cellStyle name="解释性文本 3" xfId="2120"/>
    <cellStyle name="计算 5 3 2" xfId="2121"/>
    <cellStyle name="检查单元格 3 4" xfId="2122"/>
    <cellStyle name="40% - 强调文字颜色 2 3 2_2015财政决算公开" xfId="2123"/>
    <cellStyle name="40% - 强调文字颜色 2 3 3" xfId="2124"/>
    <cellStyle name="40% - 强调文字颜色 2 3 3 2" xfId="2125"/>
    <cellStyle name="40% - 强调文字颜色 2 3 3 2 2" xfId="2126"/>
    <cellStyle name="40% - 强调文字颜色 2 3 3 3" xfId="2127"/>
    <cellStyle name="40% - 强调文字颜色 2 3 3_2015财政决算公开" xfId="2128"/>
    <cellStyle name="计算 2 2 2 3" xfId="2129"/>
    <cellStyle name="40% - 强调文字颜色 2 3 4" xfId="2130"/>
    <cellStyle name="40% - 强调文字颜色 2 3_2015财政决算公开" xfId="2131"/>
    <cellStyle name="40% - 强调文字颜色 2 3 4 2" xfId="2132"/>
    <cellStyle name="40% - 强调文字颜色 2 3 5" xfId="2133"/>
    <cellStyle name="40% - 强调文字颜色 2 4" xfId="2134"/>
    <cellStyle name="40% - 强调文字颜色 2 4 2" xfId="2135"/>
    <cellStyle name="40% - 强调文字颜色 2 4 2 2" xfId="2136"/>
    <cellStyle name="40% - 强调文字颜色 3 3 2 2_2015财政决算公开" xfId="2137"/>
    <cellStyle name="40% - 强调文字颜色 2 4 2 2 2" xfId="2138"/>
    <cellStyle name="40% - 强调文字颜色 2 4 2 3" xfId="2139"/>
    <cellStyle name="40% - 强调文字颜色 2 4 2_2015财政决算公开" xfId="2140"/>
    <cellStyle name="40% - 强调文字颜色 2 4 3" xfId="2141"/>
    <cellStyle name="40% - 强调文字颜色 2 4 3 2" xfId="2142"/>
    <cellStyle name="40% - 强调文字颜色 2 4 4" xfId="2143"/>
    <cellStyle name="40% - 强调文字颜色 2 4_2015财政决算公开" xfId="2144"/>
    <cellStyle name="40% - 强调文字颜色 2 5" xfId="2145"/>
    <cellStyle name="常规 4 2 6 2" xfId="2146"/>
    <cellStyle name="40% - 强调文字颜色 2 5 2" xfId="2147"/>
    <cellStyle name="常规 4 2 6 2 2" xfId="2148"/>
    <cellStyle name="40% - 强调文字颜色 2 5 2 2 2" xfId="2149"/>
    <cellStyle name="常规 2 4 10" xfId="2150"/>
    <cellStyle name="40% - 强调文字颜色 2 5 2 3" xfId="2151"/>
    <cellStyle name="40% - 强调文字颜色 2 5 3" xfId="2152"/>
    <cellStyle name="40% - 强调文字颜色 2 5 3 2" xfId="2153"/>
    <cellStyle name="40% - 强调文字颜色 2 5 4" xfId="2154"/>
    <cellStyle name="货币 4" xfId="2155"/>
    <cellStyle name="40% - 强调文字颜色 2 5_2015财政决算公开" xfId="2156"/>
    <cellStyle name="40% - 强调文字颜色 2 6" xfId="2157"/>
    <cellStyle name="常规 4 2 6 3" xfId="2158"/>
    <cellStyle name="40% - 强调文字颜色 2 6 2" xfId="2159"/>
    <cellStyle name="常规 4 2 6 3 2" xfId="2160"/>
    <cellStyle name="千分位_97-917" xfId="2161"/>
    <cellStyle name="40% - 强调文字颜色 2 6 2 2" xfId="2162"/>
    <cellStyle name="40% - 强调文字颜色 2 6 3" xfId="2163"/>
    <cellStyle name="40% - 强调文字颜色 2 6_2015财政决算公开" xfId="2164"/>
    <cellStyle name="常规 26 2 2" xfId="2165"/>
    <cellStyle name="40% - 强调文字颜色 3 3 3 2 2" xfId="2166"/>
    <cellStyle name="40% - 强调文字颜色 3 2" xfId="2167"/>
    <cellStyle name="60% - 强调文字颜色 4 2 7" xfId="2168"/>
    <cellStyle name="40% - 强调文字颜色 6 9" xfId="2169"/>
    <cellStyle name="40% - 强调文字颜色 3 2 2" xfId="2170"/>
    <cellStyle name="40% - 强调文字颜色 3 2 2 2" xfId="2171"/>
    <cellStyle name="常规 77" xfId="2172"/>
    <cellStyle name="40% - 强调文字颜色 3 4 4" xfId="2173"/>
    <cellStyle name="40% - 强调文字颜色 3 2 2 2 2" xfId="2174"/>
    <cellStyle name="40% - 强调文字颜色 3 2 2 2 2 2" xfId="2175"/>
    <cellStyle name="常规 78" xfId="2176"/>
    <cellStyle name="40% - 强调文字颜色 3 2 2 2 3" xfId="2177"/>
    <cellStyle name="40% - 强调文字颜色 3 2 2 2_2015财政决算公开" xfId="2178"/>
    <cellStyle name="常规 29 3" xfId="2179"/>
    <cellStyle name="标题 2 4 2 2" xfId="2180"/>
    <cellStyle name="40% - 强调文字颜色 3 2 2 3" xfId="2181"/>
    <cellStyle name="40% - 强调文字颜色 3 5 4" xfId="2182"/>
    <cellStyle name="40% - 强调文字颜色 3 2 2 3 2" xfId="2183"/>
    <cellStyle name="40% - 强调文字颜色 3 2 2 4" xfId="2184"/>
    <cellStyle name="货币 2 3 2 3 2" xfId="2185"/>
    <cellStyle name="40% - 强调文字颜色 3 2 2_2015财政决算公开" xfId="2186"/>
    <cellStyle name="40% - 强调文字颜色 3 2 3" xfId="2187"/>
    <cellStyle name="货币 2 2 10" xfId="2188"/>
    <cellStyle name="40% - 强调文字颜色 3 2 3 2" xfId="2189"/>
    <cellStyle name="40% - 强调文字颜色 4 4 4" xfId="2190"/>
    <cellStyle name="40% - 强调文字颜色 3 2 3 2 2" xfId="2191"/>
    <cellStyle name="常规 2 4 3 4" xfId="2192"/>
    <cellStyle name="40% - 强调文字颜色 3 2 3 2 2 2" xfId="2193"/>
    <cellStyle name="40% - 强调文字颜色 3 2 3 2 3" xfId="2194"/>
    <cellStyle name="40% - 强调文字颜色 3 2 3 2_2015财政决算公开" xfId="2195"/>
    <cellStyle name="百分比 6 2 2 2 2" xfId="2196"/>
    <cellStyle name="40% - 强调文字颜色 3 2 3 3" xfId="2197"/>
    <cellStyle name="常规 2 2 2_2015财政决算公开" xfId="2198"/>
    <cellStyle name="40% - 强调文字颜色 4 5 4" xfId="2199"/>
    <cellStyle name="40% - 强调文字颜色 3 2 3 3 2" xfId="2200"/>
    <cellStyle name="40% - 强调文字颜色 3 2 3 4" xfId="2201"/>
    <cellStyle name="40% - 强调文字颜色 3 2 3_2015财政决算公开" xfId="2202"/>
    <cellStyle name="40% - 强调文字颜色 3 2 4" xfId="2203"/>
    <cellStyle name="40% - 强调文字颜色 3 2 4 2" xfId="2204"/>
    <cellStyle name="40% - 强调文字颜色 5 4 4" xfId="2205"/>
    <cellStyle name="40% - 强调文字颜色 3 2 4 2 2" xfId="2206"/>
    <cellStyle name="40% - 强调文字颜色 3 2 4 3" xfId="2207"/>
    <cellStyle name="常规 2 2 2 2 2 2" xfId="2208"/>
    <cellStyle name="40% - 强调文字颜色 3 2 4 4" xfId="2209"/>
    <cellStyle name="货币 3 2 4 3 2" xfId="2210"/>
    <cellStyle name="40% - 强调文字颜色 3 2 4_2015财政决算公开" xfId="2211"/>
    <cellStyle name="40% - 强调文字颜色 3 2 5" xfId="2212"/>
    <cellStyle name="货币 2 2 7" xfId="2213"/>
    <cellStyle name="40% - 强调文字颜色 3 2 5 2" xfId="2214"/>
    <cellStyle name="40% - 强调文字颜色 3 2 6" xfId="2215"/>
    <cellStyle name="40% - 强调文字颜色 3 2_2015财政决算公开" xfId="2216"/>
    <cellStyle name="40% - 强调文字颜色 3 3" xfId="2217"/>
    <cellStyle name="常规 25" xfId="2218"/>
    <cellStyle name="常规 30" xfId="2219"/>
    <cellStyle name="40% - 强调文字颜色 3 3 2" xfId="2220"/>
    <cellStyle name="常规 25 2" xfId="2221"/>
    <cellStyle name="常规 30 2" xfId="2222"/>
    <cellStyle name="40% - 强调文字颜色 3 3 2 2" xfId="2223"/>
    <cellStyle name="常规 25 2 2" xfId="2224"/>
    <cellStyle name="40% - 强调文字颜色 3 3 2 2 2" xfId="2225"/>
    <cellStyle name="40% - 强调文字颜色 5 5 2_2015财政决算公开" xfId="2226"/>
    <cellStyle name="40% - 强调文字颜色 3 3 2 2 2 2" xfId="2227"/>
    <cellStyle name="40% - 强调文字颜色 3 3 2 2 3" xfId="2228"/>
    <cellStyle name="常规 25 3" xfId="2229"/>
    <cellStyle name="常规 30 3" xfId="2230"/>
    <cellStyle name="标题 2 5 2 2" xfId="2231"/>
    <cellStyle name="40% - 强调文字颜色 3 3 2 3" xfId="2232"/>
    <cellStyle name="40% - 强调文字颜色 3 3 2 3 2" xfId="2233"/>
    <cellStyle name="40% - 强调文字颜色 3 3 2 4" xfId="2234"/>
    <cellStyle name="常规 26" xfId="2235"/>
    <cellStyle name="常规 31" xfId="2236"/>
    <cellStyle name="40% - 强调文字颜色 3 3 3" xfId="2237"/>
    <cellStyle name="解释性文本 3 4" xfId="2238"/>
    <cellStyle name="40% - 强调文字颜色 3 3 3_2015财政决算公开" xfId="2239"/>
    <cellStyle name="常规 27" xfId="2240"/>
    <cellStyle name="常规 32" xfId="2241"/>
    <cellStyle name="40% - 强调文字颜色 3 3 4" xfId="2242"/>
    <cellStyle name="常规 27 2" xfId="2243"/>
    <cellStyle name="常规 32 2" xfId="2244"/>
    <cellStyle name="40% - 强调文字颜色 3 3 4 2" xfId="2245"/>
    <cellStyle name="常规 28" xfId="2246"/>
    <cellStyle name="常规 33" xfId="2247"/>
    <cellStyle name="40% - 强调文字颜色 3 3 5" xfId="2248"/>
    <cellStyle name="40% - 强调文字颜色 3 3_2015财政决算公开" xfId="2249"/>
    <cellStyle name="40% - 强调文字颜色 3 4" xfId="2250"/>
    <cellStyle name="常规 75" xfId="2251"/>
    <cellStyle name="40% - 强调文字颜色 3 4 2" xfId="2252"/>
    <cellStyle name="40% - 强调文字颜色 3 4 2_2015财政决算公开" xfId="2253"/>
    <cellStyle name="常规 76" xfId="2254"/>
    <cellStyle name="40% - 强调文字颜色 3 4 3" xfId="2255"/>
    <cellStyle name="40% - 强调文字颜色 3 4 3 2" xfId="2256"/>
    <cellStyle name="40% - 强调文字颜色 3 4_2015财政决算公开" xfId="2257"/>
    <cellStyle name="40% - 强调文字颜色 3 5" xfId="2258"/>
    <cellStyle name="常规 4 2 7 2" xfId="2259"/>
    <cellStyle name="40% - 强调文字颜色 3 5 2" xfId="2260"/>
    <cellStyle name="40% - 强调文字颜色 3 5 2 2" xfId="2261"/>
    <cellStyle name="40% - 强调文字颜色 3 5 2 2 2" xfId="2262"/>
    <cellStyle name="检查单元格 5 2" xfId="2263"/>
    <cellStyle name="40% - 强调文字颜色 3 5 2 3" xfId="2264"/>
    <cellStyle name="40% - 强调文字颜色 3 5 2_2015财政决算公开" xfId="2265"/>
    <cellStyle name="40% - 强调文字颜色 3 5 3" xfId="2266"/>
    <cellStyle name="常规 8_报 预算   行政政法处(1)" xfId="2267"/>
    <cellStyle name="40% - 强调文字颜色 3 5 3 2" xfId="2268"/>
    <cellStyle name="常规 3 6" xfId="2269"/>
    <cellStyle name="Comma [0]" xfId="2270"/>
    <cellStyle name="40% - 强调文字颜色 3 5_2015财政决算公开" xfId="2271"/>
    <cellStyle name="40% - 强调文字颜色 3 6" xfId="2272"/>
    <cellStyle name="40% - 强调文字颜色 3 6 2" xfId="2273"/>
    <cellStyle name="40% - 强调文字颜色 3 6 2 2" xfId="2274"/>
    <cellStyle name="40% - 强调文字颜色 3 9" xfId="2275"/>
    <cellStyle name="40% - 强调文字颜色 4 2" xfId="2276"/>
    <cellStyle name="60% - 强调文字颜色 5 2 7" xfId="2277"/>
    <cellStyle name="40% - 强调文字颜色 4 2 2" xfId="2278"/>
    <cellStyle name="40% - 强调文字颜色 4 2 2 2" xfId="2279"/>
    <cellStyle name="好_出版署2010年度中央部门决算草案" xfId="2280"/>
    <cellStyle name="40% - 强调文字颜色 5 5_2015财政决算公开" xfId="2281"/>
    <cellStyle name="40% - 强调文字颜色 4 2 2 2 2" xfId="2282"/>
    <cellStyle name="常规 10" xfId="2283"/>
    <cellStyle name="40% - 强调文字颜色 4 2 2 2 2 2" xfId="2284"/>
    <cellStyle name="后继超级链接" xfId="2285"/>
    <cellStyle name="40% - 强调文字颜色 4 2 2 2 3" xfId="2286"/>
    <cellStyle name="标题 3 4 2 2" xfId="2287"/>
    <cellStyle name="40% - 强调文字颜色 4 2 2 3" xfId="2288"/>
    <cellStyle name="40% - 强调文字颜色 4 2 2 3 2" xfId="2289"/>
    <cellStyle name="40% - 强调文字颜色 4 2 2 4" xfId="2290"/>
    <cellStyle name="40% - 强调文字颜色 4 2 2_2015财政决算公开" xfId="2291"/>
    <cellStyle name="40% - 强调文字颜色 4 2 3" xfId="2292"/>
    <cellStyle name="常规 2 2 2 4 2" xfId="2293"/>
    <cellStyle name="40% - 强调文字颜色 4 2 3 2 2" xfId="2294"/>
    <cellStyle name="常规 2 2 2 4 2 2" xfId="2295"/>
    <cellStyle name="40% - 强调文字颜色 4 2 3 2 2 2" xfId="2296"/>
    <cellStyle name="常规 2 2 2 4 3" xfId="2297"/>
    <cellStyle name="40% - 强调文字颜色 6 6_2015财政决算公开" xfId="2298"/>
    <cellStyle name="40% - 强调文字颜色 4 2 3 2 3" xfId="2299"/>
    <cellStyle name="强调文字颜色 1 3 3" xfId="2300"/>
    <cellStyle name="常规 2 2 2 4_2015财政决算公开" xfId="2301"/>
    <cellStyle name="40% - 强调文字颜色 4 2 3 2_2015财政决算公开" xfId="2302"/>
    <cellStyle name="常规 2 2 2 5 2" xfId="2303"/>
    <cellStyle name="40% - 强调文字颜色 4 2 3 3 2" xfId="2304"/>
    <cellStyle name="40% - 强调文字颜色 4 2 3_2015财政决算公开" xfId="2305"/>
    <cellStyle name="40% - 强调文字颜色 4 2 4" xfId="2306"/>
    <cellStyle name="常规 2 2 3 4" xfId="2307"/>
    <cellStyle name="40% - 强调文字颜色 4 2 4 2" xfId="2308"/>
    <cellStyle name="常规 2 2 3 4 2" xfId="2309"/>
    <cellStyle name="40% - 强调文字颜色 4 2 4 2 2" xfId="2310"/>
    <cellStyle name="常规 2 2 3 5" xfId="2311"/>
    <cellStyle name="40% - 强调文字颜色 4 2 4 3" xfId="2312"/>
    <cellStyle name="常规 2 2 3 6" xfId="2313"/>
    <cellStyle name="常规 2 2 3 2 2 2" xfId="2314"/>
    <cellStyle name="40% - 强调文字颜色 4 2 4 4" xfId="2315"/>
    <cellStyle name="40% - 强调文字颜色 4 2 5" xfId="2316"/>
    <cellStyle name="常规 2 2 4 4" xfId="2317"/>
    <cellStyle name="40% - 强调文字颜色 4 2 5 2" xfId="2318"/>
    <cellStyle name="60% - 强调文字颜色 1 2 2 3 2" xfId="2319"/>
    <cellStyle name="40% - 强调文字颜色 4 2 6" xfId="2320"/>
    <cellStyle name="40% - 强调文字颜色 4 2_2015财政决算公开" xfId="2321"/>
    <cellStyle name="40% - 强调文字颜色 4 3" xfId="2322"/>
    <cellStyle name="40% - 强调文字颜色 4 3 2" xfId="2323"/>
    <cellStyle name="40% - 强调文字颜色 4 3 2 2" xfId="2324"/>
    <cellStyle name="40% - 强调文字颜色 4 3 2 2 2" xfId="2325"/>
    <cellStyle name="40% - 强调文字颜色 4 3 2 2 2 2" xfId="2326"/>
    <cellStyle name="40% - 强调文字颜色 4 3 2 2 3" xfId="2327"/>
    <cellStyle name="40% - 强调文字颜色 4 3 2 2_2015财政决算公开" xfId="2328"/>
    <cellStyle name="标题 3 5 2 2" xfId="2329"/>
    <cellStyle name="40% - 强调文字颜色 4 3 2 3" xfId="2330"/>
    <cellStyle name="40% - 强调文字颜色 4 3 2 3 2" xfId="2331"/>
    <cellStyle name="货币 2 3" xfId="2332"/>
    <cellStyle name="常规_04-分类改革-预算表 2" xfId="2333"/>
    <cellStyle name="40% - 强调文字颜色 4 3 2 4" xfId="2334"/>
    <cellStyle name="40% - 强调文字颜色 4 3 2_2015财政决算公开" xfId="2335"/>
    <cellStyle name="40% - 强调文字颜色 4 3 3" xfId="2336"/>
    <cellStyle name="常规 2 3 2 4" xfId="2337"/>
    <cellStyle name="40% - 强调文字颜色 4 3 3 2" xfId="2338"/>
    <cellStyle name="常规 2 3 2 4 2" xfId="2339"/>
    <cellStyle name="40% - 强调文字颜色 4 3 3 2 2" xfId="2340"/>
    <cellStyle name="常规 2 3 2 5" xfId="2341"/>
    <cellStyle name="40% - 强调文字颜色 4 3 3 3" xfId="2342"/>
    <cellStyle name="货币 4 2 2 3" xfId="2343"/>
    <cellStyle name="40% - 强调文字颜色 4 3 3_2015财政决算公开" xfId="2344"/>
    <cellStyle name="40% - 强调文字颜色 4 3 4" xfId="2345"/>
    <cellStyle name="常规 2 3 3 4" xfId="2346"/>
    <cellStyle name="40% - 强调文字颜色 4 3 4 2" xfId="2347"/>
    <cellStyle name="40% - 强调文字颜色 4 3 5" xfId="2348"/>
    <cellStyle name="40% - 强调文字颜色 4 3_2015财政决算公开" xfId="2349"/>
    <cellStyle name="60% - 强调文字颜色 2 5 2 2" xfId="2350"/>
    <cellStyle name="40% - 强调文字颜色 4 4" xfId="2351"/>
    <cellStyle name="40% - 强调文字颜色 4 4 2" xfId="2352"/>
    <cellStyle name="40% - 强调文字颜色 4 4 2 2" xfId="2353"/>
    <cellStyle name="40% - 强调文字颜色 4 4 2 3" xfId="2354"/>
    <cellStyle name="40% - 强调文字颜色 4 4 2_2015财政决算公开" xfId="2355"/>
    <cellStyle name="40% - 强调文字颜色 4 4 3" xfId="2356"/>
    <cellStyle name="常规 2 4 2 4" xfId="2357"/>
    <cellStyle name="40% - 强调文字颜色 4 4 3 2" xfId="2358"/>
    <cellStyle name="HEADING1" xfId="2359"/>
    <cellStyle name="40% - 强调文字颜色 4 4_2015财政决算公开" xfId="2360"/>
    <cellStyle name="40% - 强调文字颜色 4 5" xfId="2361"/>
    <cellStyle name="常规 4 2 8 2" xfId="2362"/>
    <cellStyle name="40% - 强调文字颜色 4 5 2" xfId="2363"/>
    <cellStyle name="40% - 强调文字颜色 4 5 2 2" xfId="2364"/>
    <cellStyle name="货币 4 2 8" xfId="2365"/>
    <cellStyle name="40% - 强调文字颜色 4 5 2 2 2" xfId="2366"/>
    <cellStyle name="常规 12 2 2_2015财政决算公开" xfId="2367"/>
    <cellStyle name="40% - 强调文字颜色 4 5 2 3" xfId="2368"/>
    <cellStyle name="40% - 强调文字颜色 4 5_2015财政决算公开" xfId="2369"/>
    <cellStyle name="常规 2 4 2 3 3" xfId="2370"/>
    <cellStyle name="40% - 强调文字颜色 4 6" xfId="2371"/>
    <cellStyle name="40% - 强调文字颜色 4 6 2" xfId="2372"/>
    <cellStyle name="常规 2 3" xfId="2373"/>
    <cellStyle name="40% - 强调文字颜色 4 6 2 2" xfId="2374"/>
    <cellStyle name="40% - 强调文字颜色 4 6_2015财政决算公开" xfId="2375"/>
    <cellStyle name="40% - 强调文字颜色 4 7 2" xfId="2376"/>
    <cellStyle name="40% - 强调文字颜色 4 8" xfId="2377"/>
    <cellStyle name="40% - 强调文字颜色 4 9" xfId="2378"/>
    <cellStyle name="好 2 3" xfId="2379"/>
    <cellStyle name="40% - 强调文字颜色 5 2" xfId="2380"/>
    <cellStyle name="好 2 3 2" xfId="2381"/>
    <cellStyle name="60% - 强调文字颜色 6 2 7" xfId="2382"/>
    <cellStyle name="40% - 强调文字颜色 5 2 2" xfId="2383"/>
    <cellStyle name="好 2 3 2 2" xfId="2384"/>
    <cellStyle name="40% - 强调文字颜色 5 2 2 2" xfId="2385"/>
    <cellStyle name="链接单元格 3 2" xfId="2386"/>
    <cellStyle name="货币 2 3 3" xfId="2387"/>
    <cellStyle name="40% - 强调文字颜色 5 2 2 2_2015财政决算公开" xfId="2388"/>
    <cellStyle name="40% - 强调文字颜色 5 2 2 4" xfId="2389"/>
    <cellStyle name="常规 2 2 2 2 2 4" xfId="2390"/>
    <cellStyle name="百分比 2 2 4 2" xfId="2391"/>
    <cellStyle name="40% - 强调文字颜色 5 2 2_2015财政决算公开" xfId="2392"/>
    <cellStyle name="好 2 3 3" xfId="2393"/>
    <cellStyle name="40% - 强调文字颜色 5 2 3" xfId="2394"/>
    <cellStyle name="常规 3 2 2 4" xfId="2395"/>
    <cellStyle name="40% - 强调文字颜色 5 2 3 2" xfId="2396"/>
    <cellStyle name="常规 3 2 2 4 2" xfId="2397"/>
    <cellStyle name="好 4" xfId="2398"/>
    <cellStyle name="40% - 强调文字颜色 5 2 3 2 2" xfId="2399"/>
    <cellStyle name="40% - 强调文字颜色 5 2 4" xfId="2400"/>
    <cellStyle name="常规 3 2 3 4" xfId="2401"/>
    <cellStyle name="40% - 强调文字颜色 5 2 4 2" xfId="2402"/>
    <cellStyle name="40% - 强调文字颜色 5 2 5" xfId="2403"/>
    <cellStyle name="货币 2 3 2 5" xfId="2404"/>
    <cellStyle name="常规 3 5 2 2" xfId="2405"/>
    <cellStyle name="40% - 强调文字颜色 5 2_2015财政决算公开" xfId="2406"/>
    <cellStyle name="40% - 强调文字颜色 5 3 2 2" xfId="2407"/>
    <cellStyle name="40% - 强调文字颜色 5 3 2 2_2015财政决算公开" xfId="2408"/>
    <cellStyle name="40% - 强调文字颜色 5 3 2 4" xfId="2409"/>
    <cellStyle name="40% - 强调文字颜色 5 3 3" xfId="2410"/>
    <cellStyle name="40% - 强调文字颜色 5 3 3 2" xfId="2411"/>
    <cellStyle name="40% - 强调文字颜色 5 3 3 2 2" xfId="2412"/>
    <cellStyle name="40% - 强调文字颜色 5 3 3_2015财政决算公开" xfId="2413"/>
    <cellStyle name="40% - 强调文字颜色 5 3 4" xfId="2414"/>
    <cellStyle name="40% - 强调文字颜色 5 3 4 2" xfId="2415"/>
    <cellStyle name="40% - 强调文字颜色 5 3 5" xfId="2416"/>
    <cellStyle name="常规 18 2 2" xfId="2417"/>
    <cellStyle name="常规 23 2 2" xfId="2418"/>
    <cellStyle name="40% - 强调文字颜色 5 3_2015财政决算公开" xfId="2419"/>
    <cellStyle name="好 2 5" xfId="2420"/>
    <cellStyle name="40% - 强调文字颜色 5 4" xfId="2421"/>
    <cellStyle name="40% - 强调文字颜色 5 4 2" xfId="2422"/>
    <cellStyle name="40% - 强调文字颜色 5 4 2 2" xfId="2423"/>
    <cellStyle name="40% - 强调文字颜色 5 4 2 2 2" xfId="2424"/>
    <cellStyle name="链接单元格 5" xfId="2425"/>
    <cellStyle name="40% - 强调文字颜色 5 4 2_2015财政决算公开" xfId="2426"/>
    <cellStyle name="40% - 强调文字颜色 5 4 3" xfId="2427"/>
    <cellStyle name="货币 2 2 2 7" xfId="2428"/>
    <cellStyle name="40% - 强调文字颜色 5 4 3 2" xfId="2429"/>
    <cellStyle name="40% - 强调文字颜色 5 4_2015财政决算公开" xfId="2430"/>
    <cellStyle name="40% - 强调文字颜色 5 5" xfId="2431"/>
    <cellStyle name="常规 4 2 9 2" xfId="2432"/>
    <cellStyle name="40% - 强调文字颜色 5 5 2" xfId="2433"/>
    <cellStyle name="40% - 强调文字颜色 5 5 2 2" xfId="2434"/>
    <cellStyle name="40% - 强调文字颜色 5 5 2 2 2" xfId="2435"/>
    <cellStyle name="40% - 强调文字颜色 5 5 2 3" xfId="2436"/>
    <cellStyle name="40% - 强调文字颜色 5 5 3" xfId="2437"/>
    <cellStyle name="40% - 强调文字颜色 5 5 3 2" xfId="2438"/>
    <cellStyle name="40% - 强调文字颜色 5 5 4" xfId="2439"/>
    <cellStyle name="60% - 强调文字颜色 2 3 2 2" xfId="2440"/>
    <cellStyle name="40% - 强调文字颜色 5 6" xfId="2441"/>
    <cellStyle name="60% - 强调文字颜色 2 3 2 2 2" xfId="2442"/>
    <cellStyle name="40% - 强调文字颜色 5 6 2" xfId="2443"/>
    <cellStyle name="60% - 强调文字颜色 2 3 2 2 2 2" xfId="2444"/>
    <cellStyle name="40% - 强调文字颜色 5 6 2 2" xfId="2445"/>
    <cellStyle name="40% - 强调文字颜色 5 6_2015财政决算公开" xfId="2446"/>
    <cellStyle name="60% - 强调文字颜色 2 3 2 3" xfId="2447"/>
    <cellStyle name="40% - 强调文字颜色 5 7" xfId="2448"/>
    <cellStyle name="常规 2 3 2 2 4" xfId="2449"/>
    <cellStyle name="60% - 强调文字颜色 2 3 2 3 2" xfId="2450"/>
    <cellStyle name="40% - 强调文字颜色 5 7 2" xfId="2451"/>
    <cellStyle name="60% - 强调文字颜色 2 3 2 4" xfId="2452"/>
    <cellStyle name="40% - 强调文字颜色 5 8" xfId="2453"/>
    <cellStyle name="好 3 3" xfId="2454"/>
    <cellStyle name="40% - 强调文字颜色 6 2" xfId="2455"/>
    <cellStyle name="好 3 3 2" xfId="2456"/>
    <cellStyle name="40% - 强调文字颜色 6 2 2" xfId="2457"/>
    <cellStyle name="好 3 3 2 2" xfId="2458"/>
    <cellStyle name="常规 5 6" xfId="2459"/>
    <cellStyle name="40% - 强调文字颜色 6 2 2 2" xfId="2460"/>
    <cellStyle name="常规 4 3 4" xfId="2461"/>
    <cellStyle name="常规 5 6 2" xfId="2462"/>
    <cellStyle name="40% - 强调文字颜色 6 2 2 2 2" xfId="2463"/>
    <cellStyle name="常规 4 3 4 2" xfId="2464"/>
    <cellStyle name="计算 2 2 3" xfId="2465"/>
    <cellStyle name="常规 5 6 2 2" xfId="2466"/>
    <cellStyle name="40% - 强调文字颜色 6 2 2 2 2 2" xfId="2467"/>
    <cellStyle name="常规 5 6 3" xfId="2468"/>
    <cellStyle name="40% - 强调文字颜色 6 2 2 2 3" xfId="2469"/>
    <cellStyle name="强调文字颜色 5 5 2" xfId="2470"/>
    <cellStyle name="40% - 强调文字颜色 6 2 2 2_2015财政决算公开" xfId="2471"/>
    <cellStyle name="常规 5 7" xfId="2472"/>
    <cellStyle name="40% - 强调文字颜色 6 2 2 3" xfId="2473"/>
    <cellStyle name="常规 4 3 5" xfId="2474"/>
    <cellStyle name="标题 5 4 2 2" xfId="2475"/>
    <cellStyle name="常规 5 7 2" xfId="2476"/>
    <cellStyle name="40% - 强调文字颜色 6 2 2 3 2" xfId="2477"/>
    <cellStyle name="千位分隔 4 2 3 2" xfId="2478"/>
    <cellStyle name="常规 5 8" xfId="2479"/>
    <cellStyle name="40% - 强调文字颜色 6 2 2 4" xfId="2480"/>
    <cellStyle name="常规 4 3 6" xfId="2481"/>
    <cellStyle name="40% - 强调文字颜色 6 2 2_2015财政决算公开" xfId="2482"/>
    <cellStyle name="好 3 3 3" xfId="2483"/>
    <cellStyle name="40% - 强调文字颜色 6 2 3" xfId="2484"/>
    <cellStyle name="常规 6 6" xfId="2485"/>
    <cellStyle name="常规 4 2 2 4" xfId="2486"/>
    <cellStyle name="40% - 强调文字颜色 6 2 3 2" xfId="2487"/>
    <cellStyle name="货币 3 2 4 5" xfId="2488"/>
    <cellStyle name="常规 4 2 2 4 2" xfId="2489"/>
    <cellStyle name="40% - 强调文字颜色 6 2 3 2 2" xfId="2490"/>
    <cellStyle name="常规 4 2 2 4 2 2" xfId="2491"/>
    <cellStyle name="40% - 强调文字颜色 6 2 3 2 2 2" xfId="2492"/>
    <cellStyle name="常规 4 2 2 4 3" xfId="2493"/>
    <cellStyle name="40% - 强调文字颜色 6 2 3 2 3" xfId="2494"/>
    <cellStyle name="货币 3 2 5" xfId="2495"/>
    <cellStyle name="40% - 强调文字颜色 6 2 3 2_2015财政决算公开" xfId="2496"/>
    <cellStyle name="常规 4 2 2 5" xfId="2497"/>
    <cellStyle name="40% - 强调文字颜色 6 2 3 3" xfId="2498"/>
    <cellStyle name="常规 4 2 2 5 2" xfId="2499"/>
    <cellStyle name="40% - 强调文字颜色 6 2 3 3 2" xfId="2500"/>
    <cellStyle name="常规 4 2 2 6" xfId="2501"/>
    <cellStyle name="40% - 强调文字颜色 6 2 3 4" xfId="2502"/>
    <cellStyle name="常规 4 2 2 7" xfId="2503"/>
    <cellStyle name="40% - 强调文字颜色 6 2 3 5" xfId="2504"/>
    <cellStyle name="40% - 强调文字颜色 6 2 3_2015财政决算公开" xfId="2505"/>
    <cellStyle name="货币 2 2 5 2" xfId="2506"/>
    <cellStyle name="40% - 强调文字颜色 6 2 4" xfId="2507"/>
    <cellStyle name="常规 4 2 3 4" xfId="2508"/>
    <cellStyle name="货币 2 2 5 2 2" xfId="2509"/>
    <cellStyle name="常规 7 6" xfId="2510"/>
    <cellStyle name="40% - 强调文字颜色 6 2 4 2" xfId="2511"/>
    <cellStyle name="常规 4 2 3 5" xfId="2512"/>
    <cellStyle name="40% - 强调文字颜色 6 2 4 3" xfId="2513"/>
    <cellStyle name="常规 4 2 3 6" xfId="2514"/>
    <cellStyle name="40% - 强调文字颜色 6 2 4 4" xfId="2515"/>
    <cellStyle name="常规 4 2 4 4" xfId="2516"/>
    <cellStyle name="货币 2 2 5 3 2" xfId="2517"/>
    <cellStyle name="常规 8 6" xfId="2518"/>
    <cellStyle name="40% - 强调文字颜色 6 2 5 2" xfId="2519"/>
    <cellStyle name="货币 2 2 5 4" xfId="2520"/>
    <cellStyle name="常规 10 2 2 2 2" xfId="2521"/>
    <cellStyle name="40% - 强调文字颜色 6 2 6" xfId="2522"/>
    <cellStyle name="40% - 强调文字颜色 6 2_2015财政决算公开" xfId="2523"/>
    <cellStyle name="好 3 4 2" xfId="2524"/>
    <cellStyle name="40% - 强调文字颜色 6 3 2" xfId="2525"/>
    <cellStyle name="40% - 强调文字颜色 6 3 2 2" xfId="2526"/>
    <cellStyle name="常规 5 3 4" xfId="2527"/>
    <cellStyle name="40% - 强调文字颜色 6 3 2 2 2" xfId="2528"/>
    <cellStyle name="常规 5 3 4 2" xfId="2529"/>
    <cellStyle name="40% - 强调文字颜色 6 3 2 2 3" xfId="2530"/>
    <cellStyle name="警告文本 3 4" xfId="2531"/>
    <cellStyle name="40% - 强调文字颜色 6 3 2 2_2015财政决算公开" xfId="2532"/>
    <cellStyle name="40% - 强调文字颜色 6 3 2 3" xfId="2533"/>
    <cellStyle name="常规 5 3 5" xfId="2534"/>
    <cellStyle name="40% - 强调文字颜色 6 3 2 3 2" xfId="2535"/>
    <cellStyle name="60% - 强调文字颜色 6 7 2" xfId="2536"/>
    <cellStyle name="40% - 强调文字颜色 6 3 2_2015财政决算公开" xfId="2537"/>
    <cellStyle name="40% - 强调文字颜色 6 3 3" xfId="2538"/>
    <cellStyle name="40% - 强调文字颜色 6 3 3 2" xfId="2539"/>
    <cellStyle name="常规 5 4 4" xfId="2540"/>
    <cellStyle name="货币 4 2 4 5" xfId="2541"/>
    <cellStyle name="40% - 强调文字颜色 6 3 3 2 2" xfId="2542"/>
    <cellStyle name="常规 5 4 4 2" xfId="2543"/>
    <cellStyle name="40% - 强调文字颜色 6 3 3 3" xfId="2544"/>
    <cellStyle name="常规 5 4 5" xfId="2545"/>
    <cellStyle name="货币 2 2 6 2" xfId="2546"/>
    <cellStyle name="40% - 强调文字颜色 6 3 4" xfId="2547"/>
    <cellStyle name="货币 2 2 6 2 2" xfId="2548"/>
    <cellStyle name="40% - 强调文字颜色 6 3 4 2" xfId="2549"/>
    <cellStyle name="常规 5 5 4" xfId="2550"/>
    <cellStyle name="货币 2 2 6 3" xfId="2551"/>
    <cellStyle name="40% - 强调文字颜色 6 3 5" xfId="2552"/>
    <cellStyle name="Currency_1995" xfId="2553"/>
    <cellStyle name="40% - 强调文字颜色 6 3_2015财政决算公开" xfId="2554"/>
    <cellStyle name="60% - 强调文字颜色 4 2 2 2" xfId="2555"/>
    <cellStyle name="40% - 强调文字颜色 6 4 2" xfId="2556"/>
    <cellStyle name="40% - 强调文字颜色 6 4 2 2" xfId="2557"/>
    <cellStyle name="常规 6 3 4" xfId="2558"/>
    <cellStyle name="60% - 强调文字颜色 4 2 2 2 2" xfId="2559"/>
    <cellStyle name="60% - 强调文字颜色 4 2 2 2 2 2" xfId="2560"/>
    <cellStyle name="40% - 强调文字颜色 6 4 2 2 2" xfId="2561"/>
    <cellStyle name="60% - 强调文字颜色 4 2 2 2 3" xfId="2562"/>
    <cellStyle name="40% - 强调文字颜色 6 4 2 3" xfId="2563"/>
    <cellStyle name="强调文字颜色 5 7" xfId="2564"/>
    <cellStyle name="常规 4_征收计划表8" xfId="2565"/>
    <cellStyle name="40% - 强调文字颜色 6 4 2_2015财政决算公开" xfId="2566"/>
    <cellStyle name="60% - 强调文字颜色 4 2 2 3" xfId="2567"/>
    <cellStyle name="40% - 强调文字颜色 6 4 3" xfId="2568"/>
    <cellStyle name="常规 4 2 2 2 4" xfId="2569"/>
    <cellStyle name="60% - 强调文字颜色 4 2 2 3 2" xfId="2570"/>
    <cellStyle name="40% - 强调文字颜色 6 4 3 2" xfId="2571"/>
    <cellStyle name="货币 2 2 7 2" xfId="2572"/>
    <cellStyle name="60% - 强调文字颜色 4 2 2 4" xfId="2573"/>
    <cellStyle name="40% - 强调文字颜色 6 4 4" xfId="2574"/>
    <cellStyle name="40% - 强调文字颜色 6 4_2015财政决算公开" xfId="2575"/>
    <cellStyle name="60% - 强调文字颜色 4 2 3" xfId="2576"/>
    <cellStyle name="40% - 强调文字颜色 6 5" xfId="2577"/>
    <cellStyle name="60% - 强调文字颜色 4 2 3 2" xfId="2578"/>
    <cellStyle name="40% - 强调文字颜色 6 5 2" xfId="2579"/>
    <cellStyle name="40% - 强调文字颜色 6 5 2 2" xfId="2580"/>
    <cellStyle name="常规 7 3 4" xfId="2581"/>
    <cellStyle name="60% - 强调文字颜色 4 2 3 2 2" xfId="2582"/>
    <cellStyle name="60% - 强调文字颜色 4 2 3 2 2 2" xfId="2583"/>
    <cellStyle name="40% - 强调文字颜色 6 5 2 2 2" xfId="2584"/>
    <cellStyle name="60% - 强调文字颜色 4 2 3 2 3" xfId="2585"/>
    <cellStyle name="40% - 强调文字颜色 6 5 2 3" xfId="2586"/>
    <cellStyle name="40% - 强调文字颜色 6 5 2_2015财政决算公开" xfId="2587"/>
    <cellStyle name="60% - 强调文字颜色 4 2 3 3" xfId="2588"/>
    <cellStyle name="40% - 强调文字颜色 6 5 3" xfId="2589"/>
    <cellStyle name="货币 2 2 8 2" xfId="2590"/>
    <cellStyle name="60% - 强调文字颜色 4 2 3 4" xfId="2591"/>
    <cellStyle name="40% - 强调文字颜色 6 5 4" xfId="2592"/>
    <cellStyle name="60% - 强调文字颜色 2 3 3 2" xfId="2593"/>
    <cellStyle name="60% - 强调文字颜色 4 2 4" xfId="2594"/>
    <cellStyle name="40% - 强调文字颜色 6 6" xfId="2595"/>
    <cellStyle name="60% - 强调文字颜色 2 3 3 2 2" xfId="2596"/>
    <cellStyle name="60% - 强调文字颜色 4 2 4 2" xfId="2597"/>
    <cellStyle name="40% - 强调文字颜色 6 6 2" xfId="2598"/>
    <cellStyle name="40% - 强调文字颜色 6 6 2 2" xfId="2599"/>
    <cellStyle name="常规 8 3 4" xfId="2600"/>
    <cellStyle name="60% - 强调文字颜色 4 2 4 2 2" xfId="2601"/>
    <cellStyle name="60% - 强调文字颜色 4 2 5 2" xfId="2602"/>
    <cellStyle name="40% - 强调文字颜色 6 7 2" xfId="2603"/>
    <cellStyle name="60% - 强调文字颜色 4 2 6" xfId="2604"/>
    <cellStyle name="40% - 强调文字颜色 6 8" xfId="2605"/>
    <cellStyle name="货币 5" xfId="2606"/>
    <cellStyle name="40% - 着色 1" xfId="2607"/>
    <cellStyle name="40% - 着色 2" xfId="2608"/>
    <cellStyle name="40% - 着色 2 2" xfId="2609"/>
    <cellStyle name="40% - 着色 3" xfId="2610"/>
    <cellStyle name="40% - 着色 3 2" xfId="2611"/>
    <cellStyle name="40% - 着色 4 2" xfId="2612"/>
    <cellStyle name="60% - 强调文字颜色 6 6 2 2" xfId="2613"/>
    <cellStyle name="40% - 着色 5" xfId="2614"/>
    <cellStyle name="40% - 着色 6" xfId="2615"/>
    <cellStyle name="常规 2 2 2 2 4_2015财政决算公开" xfId="2616"/>
    <cellStyle name="常规 6 3 3" xfId="2617"/>
    <cellStyle name="40% - 着色 6 2" xfId="2618"/>
    <cellStyle name="60% - 强调文字颜色 1 2" xfId="2619"/>
    <cellStyle name="60% - 强调文字颜色 1 2 2" xfId="2620"/>
    <cellStyle name="60% - 强调文字颜色 1 2 2 2 2" xfId="2621"/>
    <cellStyle name="60% - 强调文字颜色 5 6" xfId="2622"/>
    <cellStyle name="60% - 强调文字颜色 1 2 2 2 2 2" xfId="2623"/>
    <cellStyle name="常规 3 2 4 2" xfId="2624"/>
    <cellStyle name="60% - 强调文字颜色 1 2 2 2 3" xfId="2625"/>
    <cellStyle name="60% - 强调文字颜色 1 2 2 3" xfId="2626"/>
    <cellStyle name="60% - 强调文字颜色 1 2 2 4" xfId="2627"/>
    <cellStyle name="60% - 强调文字颜色 1 2 3 2" xfId="2628"/>
    <cellStyle name="60% - 强调文字颜色 1 2 3 2 2" xfId="2629"/>
    <cellStyle name="好 3 2 2 2 2" xfId="2630"/>
    <cellStyle name="60% - 强调文字颜色 1 2 3 2 3" xfId="2631"/>
    <cellStyle name="60% - 强调文字颜色 1 2 3 3" xfId="2632"/>
    <cellStyle name="60% - 强调文字颜色 1 2 3 3 2" xfId="2633"/>
    <cellStyle name="60% - 强调文字颜色 1 2 3 4" xfId="2634"/>
    <cellStyle name="标题 5 2_2015财政决算公开" xfId="2635"/>
    <cellStyle name="60% - 强调文字颜色 1 2 3 5" xfId="2636"/>
    <cellStyle name="60% - 强调文字颜色 1 2 4" xfId="2637"/>
    <cellStyle name="60% - 强调文字颜色 1 2 4 2" xfId="2638"/>
    <cellStyle name="货币 2 2 4 4" xfId="2639"/>
    <cellStyle name="60% - 强调文字颜色 1 2 4 2 2" xfId="2640"/>
    <cellStyle name="常规 10 2 2 2" xfId="2641"/>
    <cellStyle name="60% - 强调文字颜色 1 2 4 3" xfId="2642"/>
    <cellStyle name="Calc Currency (0) 2" xfId="2643"/>
    <cellStyle name="60% - 强调文字颜色 1 2 5" xfId="2644"/>
    <cellStyle name="60% - 强调文字颜色 1 2 5 2" xfId="2645"/>
    <cellStyle name="货币 2 6 2" xfId="2646"/>
    <cellStyle name="标题 2 2 3 2 2" xfId="2647"/>
    <cellStyle name="60% - 强调文字颜色 1 2 6" xfId="2648"/>
    <cellStyle name="链接单元格 6 2" xfId="2649"/>
    <cellStyle name="货币 2 6 3" xfId="2650"/>
    <cellStyle name="60% - 强调文字颜色 1 2 7" xfId="2651"/>
    <cellStyle name="60% - 强调文字颜色 1 2_2015财政决算公开" xfId="2652"/>
    <cellStyle name="60% - 强调文字颜色 1 3" xfId="2653"/>
    <cellStyle name="60% - 强调文字颜色 1 3 2" xfId="2654"/>
    <cellStyle name="常规 8 3" xfId="2655"/>
    <cellStyle name="60% - 强调文字颜色 1 3 2 2 2" xfId="2656"/>
    <cellStyle name="常规 8 4" xfId="2657"/>
    <cellStyle name="常规 4 6 2" xfId="2658"/>
    <cellStyle name="常规 4 2 4 2" xfId="2659"/>
    <cellStyle name="60% - 强调文字颜色 1 3 2 2 3" xfId="2660"/>
    <cellStyle name="60% - 强调文字颜色 1 3 2 4" xfId="2661"/>
    <cellStyle name="60% - 强调文字颜色 1 3 3" xfId="2662"/>
    <cellStyle name="60% - 强调文字颜色 1 3 3 2" xfId="2663"/>
    <cellStyle name="常规 2_2012-2013年“三公”经费预决算情况汇总表样" xfId="2664"/>
    <cellStyle name="60% - 强调文字颜色 1 3 3 2 2" xfId="2665"/>
    <cellStyle name="60% - 强调文字颜色 1 3 3 3" xfId="2666"/>
    <cellStyle name="60% - 强调文字颜色 1 3 4" xfId="2667"/>
    <cellStyle name="60% - 强调文字颜色 1 3 4 2" xfId="2668"/>
    <cellStyle name="常规 2 4 2 4 2" xfId="2669"/>
    <cellStyle name="60% - 强调文字颜色 1 4" xfId="2670"/>
    <cellStyle name="常规 2 4 2 4 2 2" xfId="2671"/>
    <cellStyle name="60% - 强调文字颜色 1 4 2" xfId="2672"/>
    <cellStyle name="60% - 强调文字颜色 1 4 2 2 2" xfId="2673"/>
    <cellStyle name="货币 2 10 2" xfId="2674"/>
    <cellStyle name="60% - 强调文字颜色 1 4 3" xfId="2675"/>
    <cellStyle name="60% - 强调文字颜色 1 4 3 2" xfId="2676"/>
    <cellStyle name="60% - 强调文字颜色 1 4 4" xfId="2677"/>
    <cellStyle name="常规 2 4 2 4 3" xfId="2678"/>
    <cellStyle name="60% - 强调文字颜色 1 5" xfId="2679"/>
    <cellStyle name="常规 2 4 2 4 3 2" xfId="2680"/>
    <cellStyle name="60% - 强调文字颜色 1 5 2" xfId="2681"/>
    <cellStyle name="60% - 强调文字颜色 1 5 2 3" xfId="2682"/>
    <cellStyle name="60% - 强调文字颜色 1 5 3" xfId="2683"/>
    <cellStyle name="60% - 强调文字颜色 1 5 3 2" xfId="2684"/>
    <cellStyle name="货币 3 4 2 2" xfId="2685"/>
    <cellStyle name="60% - 强调文字颜色 1 5 4" xfId="2686"/>
    <cellStyle name="常规 2 4 2 4 4" xfId="2687"/>
    <cellStyle name="60% - 强调文字颜色 1 6" xfId="2688"/>
    <cellStyle name="常规 2 4 2 4 4 2" xfId="2689"/>
    <cellStyle name="60% - 强调文字颜色 1 6 2" xfId="2690"/>
    <cellStyle name="60% - 强调文字颜色 1 6 3" xfId="2691"/>
    <cellStyle name="常规 2 4 2 4 5" xfId="2692"/>
    <cellStyle name="标题 3 3 2 2" xfId="2693"/>
    <cellStyle name="60% - 强调文字颜色 1 7" xfId="2694"/>
    <cellStyle name="标题 3 3 2 2 2" xfId="2695"/>
    <cellStyle name="60% - 强调文字颜色 1 7 2" xfId="2696"/>
    <cellStyle name="标题 3 3 2 3" xfId="2697"/>
    <cellStyle name="60% - 强调文字颜色 1 8" xfId="2698"/>
    <cellStyle name="60% - 强调文字颜色 2 2" xfId="2699"/>
    <cellStyle name="60% - 强调文字颜色 2 2 2" xfId="2700"/>
    <cellStyle name="差 7" xfId="2701"/>
    <cellStyle name="60% - 强调文字颜色 2 2 2 2" xfId="2702"/>
    <cellStyle name="差 7 2" xfId="2703"/>
    <cellStyle name="60% - 强调文字颜色 2 2 2 2 2" xfId="2704"/>
    <cellStyle name="60% - 强调文字颜色 2 2 2 2 2 2" xfId="2705"/>
    <cellStyle name="差 8" xfId="2706"/>
    <cellStyle name="60% - 强调文字颜色 2 2 2 3" xfId="2707"/>
    <cellStyle name="常规 2 2 2 2 4" xfId="2708"/>
    <cellStyle name="60% - 强调文字颜色 2 2 2 3 2" xfId="2709"/>
    <cellStyle name="货币 4 5 2" xfId="2710"/>
    <cellStyle name="60% - 强调文字颜色 2 2 2 4" xfId="2711"/>
    <cellStyle name="60% - 强调文字颜色 2 2 3 2" xfId="2712"/>
    <cellStyle name="60% - 强调文字颜色 3 2 4" xfId="2713"/>
    <cellStyle name="60% - 强调文字颜色 2 2 3 2 2" xfId="2714"/>
    <cellStyle name="60% - 强调文字颜色 3 2 4 2" xfId="2715"/>
    <cellStyle name="60% - 强调文字颜色 5 8" xfId="2716"/>
    <cellStyle name="60% - 强调文字颜色 2 2 3 2 2 2" xfId="2717"/>
    <cellStyle name="60% - 强调文字颜色 3 2 4 2 2" xfId="2718"/>
    <cellStyle name="60% - 强调文字颜色 2 2 3 3" xfId="2719"/>
    <cellStyle name="60% - 强调文字颜色 3 2 5" xfId="2720"/>
    <cellStyle name="comma zerodec 2" xfId="2721"/>
    <cellStyle name="常规 2 2 3 2 4" xfId="2722"/>
    <cellStyle name="60% - 强调文字颜色 2 2 3 3 2" xfId="2723"/>
    <cellStyle name="60% - 强调文字颜色 3 2 5 2" xfId="2724"/>
    <cellStyle name="货币 4 6 2" xfId="2725"/>
    <cellStyle name="60% - 强调文字颜色 2 2 3 4" xfId="2726"/>
    <cellStyle name="60% - 强调文字颜色 3 2 6" xfId="2727"/>
    <cellStyle name="60% - 强调文字颜色 2 2 4" xfId="2728"/>
    <cellStyle name="60% - 强调文字颜色 2 2 4 2" xfId="2729"/>
    <cellStyle name="60% - 强调文字颜色 3 3 4" xfId="2730"/>
    <cellStyle name="60% - 强调文字颜色 2 2 4 2 2" xfId="2731"/>
    <cellStyle name="60% - 强调文字颜色 3 3 4 2" xfId="2732"/>
    <cellStyle name="60% - 强调文字颜色 2 2 5" xfId="2733"/>
    <cellStyle name="60% - 强调文字颜色 2 2 5 2" xfId="2734"/>
    <cellStyle name="60% - 强调文字颜色 3 4 4" xfId="2735"/>
    <cellStyle name="货币 3 6 2" xfId="2736"/>
    <cellStyle name="60% - 强调文字颜色 2 2 6" xfId="2737"/>
    <cellStyle name="货币 2 2 2 4 5" xfId="2738"/>
    <cellStyle name="60% - 强调文字颜色 2 2_2015财政决算公开" xfId="2739"/>
    <cellStyle name="60% - 强调文字颜色 2 3 2" xfId="2740"/>
    <cellStyle name="60% - 强调文字颜色 2 3 4" xfId="2741"/>
    <cellStyle name="检查单元格 2 2 3" xfId="2742"/>
    <cellStyle name="常规 17" xfId="2743"/>
    <cellStyle name="常规 22" xfId="2744"/>
    <cellStyle name="60% - 强调文字颜色 2 3 4 2" xfId="2745"/>
    <cellStyle name="60% - 强调文字颜色 4 3 4" xfId="2746"/>
    <cellStyle name="常规 2 4 2 5 2" xfId="2747"/>
    <cellStyle name="60% - 强调文字颜色 2 4" xfId="2748"/>
    <cellStyle name="60% - 强调文字颜色 2 4 2" xfId="2749"/>
    <cellStyle name="60% - 强调文字颜色 2 4 2 2" xfId="2750"/>
    <cellStyle name="60% - 强调文字颜色 2 4 2 2 2" xfId="2751"/>
    <cellStyle name="60% - 强调文字颜色 2 4 2 3" xfId="2752"/>
    <cellStyle name="60% - 强调文字颜色 2 4 3 2" xfId="2753"/>
    <cellStyle name="60% - 强调文字颜色 5 2 4" xfId="2754"/>
    <cellStyle name="60% - 强调文字颜色 2 4 4" xfId="2755"/>
    <cellStyle name="60% - 强调文字颜色 2 5" xfId="2756"/>
    <cellStyle name="60% - 强调文字颜色 2 5 2" xfId="2757"/>
    <cellStyle name="检查单元格 5 4" xfId="2758"/>
    <cellStyle name="60% - 强调文字颜色 2 5 2 2 2" xfId="2759"/>
    <cellStyle name="60% - 强调文字颜色 2 5 2 3" xfId="2760"/>
    <cellStyle name="60% - 强调文字颜色 2 5 3" xfId="2761"/>
    <cellStyle name="货币 3 5 2 2" xfId="2762"/>
    <cellStyle name="60% - 强调文字颜色 2 5 4" xfId="2763"/>
    <cellStyle name="60% - 强调文字颜色 2 6" xfId="2764"/>
    <cellStyle name="60% - 强调文字颜色 2 6 2" xfId="2765"/>
    <cellStyle name="60% - 强调文字颜色 2 6 2 2" xfId="2766"/>
    <cellStyle name="60% - 强调文字颜色 2 6 3" xfId="2767"/>
    <cellStyle name="标题 3 3 3 2" xfId="2768"/>
    <cellStyle name="60% - 强调文字颜色 2 7" xfId="2769"/>
    <cellStyle name="60% - 强调文字颜色 2 8" xfId="2770"/>
    <cellStyle name="60% - 强调文字颜色 2 9" xfId="2771"/>
    <cellStyle name="60% - 强调文字颜色 3 2" xfId="2772"/>
    <cellStyle name="60% - 强调文字颜色 3 2 2" xfId="2773"/>
    <cellStyle name="60% - 强调文字颜色 3 2 2 2" xfId="2774"/>
    <cellStyle name="60% - 强调文字颜色 3 2 2 2 2" xfId="2775"/>
    <cellStyle name="60% - 强调文字颜色 3 2 2 2 2 2" xfId="2776"/>
    <cellStyle name="60% - 强调文字颜色 3 2 2 3" xfId="2777"/>
    <cellStyle name="60% - 强调文字颜色 3 2 2 3 2" xfId="2778"/>
    <cellStyle name="60% - 强调文字颜色 3 2 2 4" xfId="2779"/>
    <cellStyle name="60% - 强调文字颜色 3 2 3" xfId="2780"/>
    <cellStyle name="超级链接 4" xfId="2781"/>
    <cellStyle name="60% - 强调文字颜色 3 2 3 2" xfId="2782"/>
    <cellStyle name="超级链接 5" xfId="2783"/>
    <cellStyle name="60% - 强调文字颜色 3 2 3 3" xfId="2784"/>
    <cellStyle name="常规 13_2015财政决算公开" xfId="2785"/>
    <cellStyle name="60% - 强调文字颜色 3 2 3 3 2" xfId="2786"/>
    <cellStyle name="60% - 强调文字颜色 3 2 3 4" xfId="2787"/>
    <cellStyle name="60% - 强调文字颜色 3 2 3 5" xfId="2788"/>
    <cellStyle name="60% - 强调文字颜色 3 2_2015财政决算公开" xfId="2789"/>
    <cellStyle name="60% - 强调文字颜色 3 3 2 2" xfId="2790"/>
    <cellStyle name="60% - 强调文字颜色 3 3 2 2 2" xfId="2791"/>
    <cellStyle name="60% - 强调文字颜色 3 3 2 2 2 2" xfId="2792"/>
    <cellStyle name="常规 2 5" xfId="2793"/>
    <cellStyle name="60% - 强调文字颜色 3 3 2 3" xfId="2794"/>
    <cellStyle name="60% - 强调文字颜色 3 3 2 3 2" xfId="2795"/>
    <cellStyle name="60% - 强调文字颜色 3 3 2 4" xfId="2796"/>
    <cellStyle name="60% - 强调文字颜色 3 3 3" xfId="2797"/>
    <cellStyle name="60% - 强调文字颜色 3 3 3 2" xfId="2798"/>
    <cellStyle name="60% - 强调文字颜色 3 3 3 3" xfId="2799"/>
    <cellStyle name="60% - 强调文字颜色 3 4 2" xfId="2800"/>
    <cellStyle name="60% - 强调文字颜色 3 4 2 2" xfId="2801"/>
    <cellStyle name="60% - 强调文字颜色 3 4 2 2 2" xfId="2802"/>
    <cellStyle name="货币 2 2 2 4 4" xfId="2803"/>
    <cellStyle name="链接单元格 2" xfId="2804"/>
    <cellStyle name="60% - 强调文字颜色 3 4 2 3" xfId="2805"/>
    <cellStyle name="60% - 强调文字颜色 3 4 3" xfId="2806"/>
    <cellStyle name="60% - 强调文字颜色 3 4 3 2" xfId="2807"/>
    <cellStyle name="标题 1 2 3 2 2" xfId="2808"/>
    <cellStyle name="60% - 强调文字颜色 3 5" xfId="2809"/>
    <cellStyle name="60% - 强调文字颜色 3 5 2" xfId="2810"/>
    <cellStyle name="60% - 强调文字颜色 3 5 2 2" xfId="2811"/>
    <cellStyle name="超级链接" xfId="2812"/>
    <cellStyle name="60% - 强调文字颜色 3 5 2 2 2" xfId="2813"/>
    <cellStyle name="常规 2 3 10" xfId="2814"/>
    <cellStyle name="60% - 强调文字颜色 3 5 2 3" xfId="2815"/>
    <cellStyle name="60% - 强调文字颜色 3 5 3" xfId="2816"/>
    <cellStyle name="60% - 强调文字颜色 3 5 3 2" xfId="2817"/>
    <cellStyle name="货币 3 6 2 2" xfId="2818"/>
    <cellStyle name="60% - 强调文字颜色 3 5 4" xfId="2819"/>
    <cellStyle name="60% - 强调文字颜色 3 6" xfId="2820"/>
    <cellStyle name="60% - 强调文字颜色 3 6 2" xfId="2821"/>
    <cellStyle name="60% - 强调文字颜色 3 6 2 2" xfId="2822"/>
    <cellStyle name="60% - 强调文字颜色 3 6 3" xfId="2823"/>
    <cellStyle name="60% - 强调文字颜色 3 7" xfId="2824"/>
    <cellStyle name="60% - 强调文字颜色 3 7 2" xfId="2825"/>
    <cellStyle name="60% - 强调文字颜色 3 8" xfId="2826"/>
    <cellStyle name="60% - 强调文字颜色 3 9" xfId="2827"/>
    <cellStyle name="60% - 强调文字颜色 4 2" xfId="2828"/>
    <cellStyle name="60% - 强调文字颜色 4 2 3 5" xfId="2829"/>
    <cellStyle name="强调文字颜色 1 2 2 3" xfId="2830"/>
    <cellStyle name="60% - 强调文字颜色 4 2_2015财政决算公开" xfId="2831"/>
    <cellStyle name="常规 15" xfId="2832"/>
    <cellStyle name="常规 20" xfId="2833"/>
    <cellStyle name="60% - 强调文字颜色 4 3 2" xfId="2834"/>
    <cellStyle name="百分比 2 6" xfId="2835"/>
    <cellStyle name="常规 15 2" xfId="2836"/>
    <cellStyle name="常规 20 2" xfId="2837"/>
    <cellStyle name="60% - 强调文字颜色 4 3 2 2" xfId="2838"/>
    <cellStyle name="常规 15 2 2" xfId="2839"/>
    <cellStyle name="常规 20 2 2" xfId="2840"/>
    <cellStyle name="60% - 强调文字颜色 4 3 2 2 2" xfId="2841"/>
    <cellStyle name="60% - 强调文字颜色 4 3 2 2 2 2" xfId="2842"/>
    <cellStyle name="60% - 强调文字颜色 6 2 4 3" xfId="2843"/>
    <cellStyle name="常规 5 2 2 2 2" xfId="2844"/>
    <cellStyle name="常规 15 3" xfId="2845"/>
    <cellStyle name="常规 20 3" xfId="2846"/>
    <cellStyle name="60% - 强调文字颜色 4 3 2 3" xfId="2847"/>
    <cellStyle name="常规 15 3 2" xfId="2848"/>
    <cellStyle name="60% - 强调文字颜色 4 3 2 3 2" xfId="2849"/>
    <cellStyle name="货币 2 3 7 2" xfId="2850"/>
    <cellStyle name="常规 15 4" xfId="2851"/>
    <cellStyle name="60% - 强调文字颜色 4 3 2 4" xfId="2852"/>
    <cellStyle name="检查单元格 2 2 2" xfId="2853"/>
    <cellStyle name="常规 16" xfId="2854"/>
    <cellStyle name="常规 21" xfId="2855"/>
    <cellStyle name="60% - 强调文字颜色 4 3 3" xfId="2856"/>
    <cellStyle name="检查单元格 2 2 2 2" xfId="2857"/>
    <cellStyle name="百分比 3 6" xfId="2858"/>
    <cellStyle name="常规 16 2" xfId="2859"/>
    <cellStyle name="常规 21 2" xfId="2860"/>
    <cellStyle name="60% - 强调文字颜色 4 3 3 2" xfId="2861"/>
    <cellStyle name="检查单元格 2 2 2 2 2" xfId="2862"/>
    <cellStyle name="标题 8" xfId="2863"/>
    <cellStyle name="常规 16 2 2" xfId="2864"/>
    <cellStyle name="常规 21 2 2" xfId="2865"/>
    <cellStyle name="60% - 强调文字颜色 4 3 3 2 2" xfId="2866"/>
    <cellStyle name="检查单元格 2 2 2 3" xfId="2867"/>
    <cellStyle name="常规 5 2 2 3 2" xfId="2868"/>
    <cellStyle name="常规 16 3" xfId="2869"/>
    <cellStyle name="常规 21 3" xfId="2870"/>
    <cellStyle name="60% - 强调文字颜色 4 3 3 3" xfId="2871"/>
    <cellStyle name="检查单元格 2 2 3 2" xfId="2872"/>
    <cellStyle name="常规 17 2" xfId="2873"/>
    <cellStyle name="常规 22 2" xfId="2874"/>
    <cellStyle name="60% - 强调文字颜色 4 3 4 2" xfId="2875"/>
    <cellStyle name="常规 2 4 2 7 2" xfId="2876"/>
    <cellStyle name="60% - 强调文字颜色 4 4" xfId="2877"/>
    <cellStyle name="常规 65" xfId="2878"/>
    <cellStyle name="常规 70" xfId="2879"/>
    <cellStyle name="60% - 强调文字颜色 4 4 2" xfId="2880"/>
    <cellStyle name="检查单元格 2 3 2" xfId="2881"/>
    <cellStyle name="常规 66" xfId="2882"/>
    <cellStyle name="常规 71" xfId="2883"/>
    <cellStyle name="60% - 强调文字颜色 4 4 3" xfId="2884"/>
    <cellStyle name="差_全国友协2010年度中央部门决算（草案）" xfId="2885"/>
    <cellStyle name="检查单元格 2 3 3" xfId="2886"/>
    <cellStyle name="常规 67" xfId="2887"/>
    <cellStyle name="常规 72" xfId="2888"/>
    <cellStyle name="60% - 强调文字颜色 4 4 4" xfId="2889"/>
    <cellStyle name="计算 2 4 2 2" xfId="2890"/>
    <cellStyle name="60% - 强调文字颜色 4 5" xfId="2891"/>
    <cellStyle name="60% - 强调文字颜色 4 5 2" xfId="2892"/>
    <cellStyle name="检查单元格 2 4 2" xfId="2893"/>
    <cellStyle name="60% - 强调文字颜色 4 5 3" xfId="2894"/>
    <cellStyle name="检查单元格 2 4 2 2" xfId="2895"/>
    <cellStyle name="60% - 强调文字颜色 4 5 3 2" xfId="2896"/>
    <cellStyle name="检查单元格 2 4 3" xfId="2897"/>
    <cellStyle name="60% - 强调文字颜色 4 5 4" xfId="2898"/>
    <cellStyle name="60% - 强调文字颜色 4 6" xfId="2899"/>
    <cellStyle name="超级链接 2 4" xfId="2900"/>
    <cellStyle name="60% - 强调文字颜色 4 6 2" xfId="2901"/>
    <cellStyle name="60% - 强调文字颜色 4 6 2 2" xfId="2902"/>
    <cellStyle name="检查单元格 2 5 2" xfId="2903"/>
    <cellStyle name="60% - 强调文字颜色 4 6 3" xfId="2904"/>
    <cellStyle name="60% - 强调文字颜色 4 7" xfId="2905"/>
    <cellStyle name="60% - 强调文字颜色 4 7 2" xfId="2906"/>
    <cellStyle name="60% - 强调文字颜色 4 8" xfId="2907"/>
    <cellStyle name="60% - 强调文字颜色 4 9" xfId="2908"/>
    <cellStyle name="60% - 强调文字颜色 5 2" xfId="2909"/>
    <cellStyle name="60% - 强调文字颜色 5 2 2" xfId="2910"/>
    <cellStyle name="60% - 强调文字颜色 5 2 2 2" xfId="2911"/>
    <cellStyle name="常规 14 5" xfId="2912"/>
    <cellStyle name="60% - 强调文字颜色 5 2 2 2 2" xfId="2913"/>
    <cellStyle name="60% - 强调文字颜色 5 2 2 2 2 2" xfId="2914"/>
    <cellStyle name="常规 14 6" xfId="2915"/>
    <cellStyle name="60% - 强调文字颜色 5 2 2 2 3" xfId="2916"/>
    <cellStyle name="60% - 强调文字颜色 5 2 2 3" xfId="2917"/>
    <cellStyle name="常规 15 5" xfId="2918"/>
    <cellStyle name="60% - 强调文字颜色 5 2 2 3 2" xfId="2919"/>
    <cellStyle name="货币 3 2 7 2" xfId="2920"/>
    <cellStyle name="常规 28 2 2" xfId="2921"/>
    <cellStyle name="Fixed 2" xfId="2922"/>
    <cellStyle name="60% - 强调文字颜色 5 2 2 4" xfId="2923"/>
    <cellStyle name="60% - 强调文字颜色 5 2 3 2" xfId="2924"/>
    <cellStyle name="60% - 强调文字颜色 5 2 3 2 2" xfId="2925"/>
    <cellStyle name="后继超级链接 2 3" xfId="2926"/>
    <cellStyle name="60% - 强调文字颜色 5 2 3 2 2 2" xfId="2927"/>
    <cellStyle name="60% - 强调文字颜色 5 2 3 2 3" xfId="2928"/>
    <cellStyle name="60% - 强调文字颜色 5 2 3 3" xfId="2929"/>
    <cellStyle name="60% - 强调文字颜色 5 2 3 4" xfId="2930"/>
    <cellStyle name="60% - 强调文字颜色 5 2 4 2" xfId="2931"/>
    <cellStyle name="货币 2 11" xfId="2932"/>
    <cellStyle name="60% - 强调文字颜色 5 2 4 2 2" xfId="2933"/>
    <cellStyle name="60% - 强调文字颜色 5 2 4 3" xfId="2934"/>
    <cellStyle name="解释性文本 2 2 2" xfId="2935"/>
    <cellStyle name="60% - 强调文字颜色 5 2 5" xfId="2936"/>
    <cellStyle name="解释性文本 2 2 2 2" xfId="2937"/>
    <cellStyle name="60% - 强调文字颜色 5 2 5 2" xfId="2938"/>
    <cellStyle name="解释性文本 2 2 3" xfId="2939"/>
    <cellStyle name="60% - 强调文字颜色 5 2 6" xfId="2940"/>
    <cellStyle name="60% - 强调文字颜色 5 2_2015财政决算公开" xfId="2941"/>
    <cellStyle name="60% - 强调文字颜色 5 3" xfId="2942"/>
    <cellStyle name="60% - 强调文字颜色 5 3 2" xfId="2943"/>
    <cellStyle name="60% - 强调文字颜色 5 3 2 2 2 2" xfId="2944"/>
    <cellStyle name="60% - 强调文字颜色 5 3 2 2 3" xfId="2945"/>
    <cellStyle name="常规 29 2 2" xfId="2946"/>
    <cellStyle name="60% - 强调文字颜色 5 3 2 4" xfId="2947"/>
    <cellStyle name="检查单元格 3 2 2" xfId="2948"/>
    <cellStyle name="60% - 强调文字颜色 5 3 3" xfId="2949"/>
    <cellStyle name="检查单元格 3 2 2 2 2" xfId="2950"/>
    <cellStyle name="60% - 强调文字颜色 5 3 3 2 2" xfId="2951"/>
    <cellStyle name="检查单元格 3 2 2 3" xfId="2952"/>
    <cellStyle name="60% - 强调文字颜色 5 3 3 3" xfId="2953"/>
    <cellStyle name="检查单元格 3 2 3" xfId="2954"/>
    <cellStyle name="60% - 强调文字颜色 5 3 4" xfId="2955"/>
    <cellStyle name="检查单元格 3 2 3 2" xfId="2956"/>
    <cellStyle name="60% - 强调文字颜色 5 3 4 2" xfId="2957"/>
    <cellStyle name="60% - 强调文字颜色 5 4" xfId="2958"/>
    <cellStyle name="60% - 强调文字颜色 5 4 2" xfId="2959"/>
    <cellStyle name="检查单元格 3 3 2" xfId="2960"/>
    <cellStyle name="60% - 强调文字颜色 5 4 3" xfId="2961"/>
    <cellStyle name="检查单元格 3 3 2 2" xfId="2962"/>
    <cellStyle name="标题 1 2 5" xfId="2963"/>
    <cellStyle name="60% - 强调文字颜色 5 4 3 2" xfId="2964"/>
    <cellStyle name="检查单元格 3 3 3" xfId="2965"/>
    <cellStyle name="60% - 强调文字颜色 5 4 4" xfId="2966"/>
    <cellStyle name="60% - 强调文字颜色 5 5" xfId="2967"/>
    <cellStyle name="60% - 强调文字颜色 5 5 2" xfId="2968"/>
    <cellStyle name="检查单元格 3 4 2" xfId="2969"/>
    <cellStyle name="60% - 强调文字颜色 5 5 3" xfId="2970"/>
    <cellStyle name="60% - 强调文字颜色 5 5 4" xfId="2971"/>
    <cellStyle name="60% - 强调文字颜色 5 6 2" xfId="2972"/>
    <cellStyle name="60% - 强调文字颜色 5 6 2 2" xfId="2973"/>
    <cellStyle name="60% - 强调文字颜色 5 6 3" xfId="2974"/>
    <cellStyle name="60% - 强调文字颜色 5 7" xfId="2975"/>
    <cellStyle name="60% - 强调文字颜色 5 7 2" xfId="2976"/>
    <cellStyle name="60% - 强调文字颜色 6 2" xfId="2977"/>
    <cellStyle name="60% - 强调文字颜色 6 2 2" xfId="2978"/>
    <cellStyle name="60% - 强调文字颜色 6 2 2 2" xfId="2979"/>
    <cellStyle name="60% - 强调文字颜色 6 2 2 2 2" xfId="2980"/>
    <cellStyle name="60% - 强调文字颜色 6 2 2 2 2 2" xfId="2981"/>
    <cellStyle name="60% - 强调文字颜色 6 2 2 2 3" xfId="2982"/>
    <cellStyle name="60% - 强调文字颜色 6 2 2 3" xfId="2983"/>
    <cellStyle name="60% - 强调文字颜色 6 2 2 3 2" xfId="2984"/>
    <cellStyle name="货币 4 2 7 2" xfId="2985"/>
    <cellStyle name="60% - 强调文字颜色 6 2 2 4" xfId="2986"/>
    <cellStyle name="60% - 强调文字颜色 6 2 3" xfId="2987"/>
    <cellStyle name="60% - 强调文字颜色 6 2 3 2" xfId="2988"/>
    <cellStyle name="60% - 强调文字颜色 6 2 3 2 2" xfId="2989"/>
    <cellStyle name="标题 1 2_2015财政决算公开" xfId="2990"/>
    <cellStyle name="60% - 强调文字颜色 6 2 3 2 2 2" xfId="2991"/>
    <cellStyle name="60% - 强调文字颜色 6 2 3 2 3" xfId="2992"/>
    <cellStyle name="60% - 强调文字颜色 6 2 3 3" xfId="2993"/>
    <cellStyle name="60% - 强调文字颜色 6 2 3 4" xfId="2994"/>
    <cellStyle name="60% - 强调文字颜色 6 2 3 5" xfId="2995"/>
    <cellStyle name="60% - 强调文字颜色 6 2 4 2" xfId="2996"/>
    <cellStyle name="汇总 4 3" xfId="2997"/>
    <cellStyle name="60% - 强调文字颜色 6 2 4 2 2" xfId="2998"/>
    <cellStyle name="解释性文本 3 2 2" xfId="2999"/>
    <cellStyle name="60% - 强调文字颜色 6 2 5" xfId="3000"/>
    <cellStyle name="解释性文本 3 2 3" xfId="3001"/>
    <cellStyle name="60% - 强调文字颜色 6 2 6" xfId="3002"/>
    <cellStyle name="60% - 强调文字颜色 6 3" xfId="3003"/>
    <cellStyle name="60% - 强调文字颜色 6 3 2" xfId="3004"/>
    <cellStyle name="60% - 强调文字颜色 6 3 2 4" xfId="3005"/>
    <cellStyle name="检查单元格 4 2 2" xfId="3006"/>
    <cellStyle name="60% - 强调文字颜色 6 3 3" xfId="3007"/>
    <cellStyle name="常规 4 2 2 9" xfId="3008"/>
    <cellStyle name="60% - 强调文字颜色 6 3 3 2 2" xfId="3009"/>
    <cellStyle name="60% - 强调文字颜色 6 3 3 3" xfId="3010"/>
    <cellStyle name="检查单元格 4 2 3" xfId="3011"/>
    <cellStyle name="60% - 强调文字颜色 6 3 4" xfId="3012"/>
    <cellStyle name="60% - 强调文字颜色 6 3 4 2" xfId="3013"/>
    <cellStyle name="解释性文本 3 3 2" xfId="3014"/>
    <cellStyle name="60% - 强调文字颜色 6 3 5" xfId="3015"/>
    <cellStyle name="百分比 3 2 2" xfId="3016"/>
    <cellStyle name="60% - 强调文字颜色 6 4" xfId="3017"/>
    <cellStyle name="百分比 3 2 2 2" xfId="3018"/>
    <cellStyle name="60% - 强调文字颜色 6 4 2" xfId="3019"/>
    <cellStyle name="检查单元格 4 3 2" xfId="3020"/>
    <cellStyle name="百分比 3 2 2 3" xfId="3021"/>
    <cellStyle name="60% - 强调文字颜色 6 4 3" xfId="3022"/>
    <cellStyle name="60% - 强调文字颜色 6 4 3 2" xfId="3023"/>
    <cellStyle name="60% - 强调文字颜色 6 4 4" xfId="3024"/>
    <cellStyle name="百分比 3 2 3" xfId="3025"/>
    <cellStyle name="60% - 强调文字颜色 6 5" xfId="3026"/>
    <cellStyle name="Header1" xfId="3027"/>
    <cellStyle name="60% - 强调文字颜色 6 5 2 2 2" xfId="3028"/>
    <cellStyle name="60% - 强调文字颜色 6 5 2 3" xfId="3029"/>
    <cellStyle name="60% - 强调文字颜色 6 5 3 2" xfId="3030"/>
    <cellStyle name="60% - 强调文字颜色 6 5 4" xfId="3031"/>
    <cellStyle name="常规 3 2 4 2 2" xfId="3032"/>
    <cellStyle name="百分比 3 2 4" xfId="3033"/>
    <cellStyle name="60% - 强调文字颜色 6 6" xfId="3034"/>
    <cellStyle name="常规 2 2 3 8" xfId="3035"/>
    <cellStyle name="60% - 强调文字颜色 6 6 2" xfId="3036"/>
    <cellStyle name="60% - 强调文字颜色 6 6 3" xfId="3037"/>
    <cellStyle name="60% - 强调文字颜色 6 7" xfId="3038"/>
    <cellStyle name="常规 12 2 2 2 2" xfId="3039"/>
    <cellStyle name="60% - 强调文字颜色 6 8" xfId="3040"/>
    <cellStyle name="60% - 着色 1" xfId="3041"/>
    <cellStyle name="60% - 着色 1 2" xfId="3042"/>
    <cellStyle name="60% - 着色 2" xfId="3043"/>
    <cellStyle name="常规 2 2 11" xfId="3044"/>
    <cellStyle name="60% - 着色 2 2" xfId="3045"/>
    <cellStyle name="60% - 着色 3" xfId="3046"/>
    <cellStyle name="60% - 着色 3 2" xfId="3047"/>
    <cellStyle name="60% - 着色 4" xfId="3048"/>
    <cellStyle name="60% - 着色 5" xfId="3049"/>
    <cellStyle name="适中 3 2 2 2" xfId="3050"/>
    <cellStyle name="60% - 着色 6" xfId="3051"/>
    <cellStyle name="Calc Currency (0)" xfId="3052"/>
    <cellStyle name="常规 3 6 2" xfId="3053"/>
    <cellStyle name="Comma [0] 2" xfId="3054"/>
    <cellStyle name="comma zerodec" xfId="3055"/>
    <cellStyle name="常规 2 2" xfId="3056"/>
    <cellStyle name="Comma_1995" xfId="3057"/>
    <cellStyle name="Currency [0]" xfId="3058"/>
    <cellStyle name="Currency [0] 2" xfId="3059"/>
    <cellStyle name="计算 6 2 2" xfId="3060"/>
    <cellStyle name="Currency1 2" xfId="3061"/>
    <cellStyle name="计算 5 2 3" xfId="3062"/>
    <cellStyle name="Date" xfId="3063"/>
    <cellStyle name="Date 2" xfId="3064"/>
    <cellStyle name="货币 3 2 4 4 2" xfId="3065"/>
    <cellStyle name="Dollar (zero dec)" xfId="3066"/>
    <cellStyle name="Dollar (zero dec) 2" xfId="3067"/>
    <cellStyle name="货币 3 2 7" xfId="3068"/>
    <cellStyle name="常规 28 2" xfId="3069"/>
    <cellStyle name="常规 33 2" xfId="3070"/>
    <cellStyle name="Fixed" xfId="3071"/>
    <cellStyle name="Header1 2" xfId="3072"/>
    <cellStyle name="强调文字颜色 5 2 3" xfId="3073"/>
    <cellStyle name="标题 5 2 3_2015财政决算公开" xfId="3074"/>
    <cellStyle name="Header2" xfId="3075"/>
    <cellStyle name="Header2 2" xfId="3076"/>
    <cellStyle name="HEADING1 2" xfId="3077"/>
    <cellStyle name="HEADING2" xfId="3078"/>
    <cellStyle name="HEADING2 2" xfId="3079"/>
    <cellStyle name="Normal_#10-Headcount" xfId="3080"/>
    <cellStyle name="常规 2 3 2 9" xfId="3081"/>
    <cellStyle name="Total" xfId="3082"/>
    <cellStyle name="表标题 3" xfId="3083"/>
    <cellStyle name="标题 3 2_2015财政决算公开" xfId="3084"/>
    <cellStyle name="Total 2" xfId="3085"/>
    <cellStyle name="检查单元格 6 3" xfId="3086"/>
    <cellStyle name="常规 2 5 2 2 3" xfId="3087"/>
    <cellStyle name="常规 10 3_2015财政决算公开" xfId="3088"/>
    <cellStyle name="百分比 2" xfId="3089"/>
    <cellStyle name="百分比 2 2 2" xfId="3090"/>
    <cellStyle name="百分比 2 2 2 2" xfId="3091"/>
    <cellStyle name="百分比 2 2 2 3" xfId="3092"/>
    <cellStyle name="百分比 2 2 2 3 2" xfId="3093"/>
    <cellStyle name="百分比 2 2 3" xfId="3094"/>
    <cellStyle name="百分比 2 2 3 2" xfId="3095"/>
    <cellStyle name="百分比 2 2 3 2 2" xfId="3096"/>
    <cellStyle name="百分比 2 2 3 3" xfId="3097"/>
    <cellStyle name="常规 3 2 3 2 2" xfId="3098"/>
    <cellStyle name="百分比 2 2 4" xfId="3099"/>
    <cellStyle name="百分比 2 2 5" xfId="3100"/>
    <cellStyle name="百分比 2 3 2" xfId="3101"/>
    <cellStyle name="百分比 2 3 2 2" xfId="3102"/>
    <cellStyle name="百分比 2 3 2 2 2" xfId="3103"/>
    <cellStyle name="百分比 2 3 2 3" xfId="3104"/>
    <cellStyle name="百分比 2 3 3" xfId="3105"/>
    <cellStyle name="百分比 2 3 3 2" xfId="3106"/>
    <cellStyle name="常规 3 2 3 3 2" xfId="3107"/>
    <cellStyle name="百分比 2 3 4" xfId="3108"/>
    <cellStyle name="差 2 4 2" xfId="3109"/>
    <cellStyle name="百分比 2 4" xfId="3110"/>
    <cellStyle name="百分比 2 4 2" xfId="3111"/>
    <cellStyle name="百分比 2 4 2 2" xfId="3112"/>
    <cellStyle name="百分比 2 5" xfId="3113"/>
    <cellStyle name="百分比 2 5 2" xfId="3114"/>
    <cellStyle name="百分比 3" xfId="3115"/>
    <cellStyle name="常规 2 4 2 9" xfId="3116"/>
    <cellStyle name="百分比 3 2" xfId="3117"/>
    <cellStyle name="百分比 3 3 2" xfId="3118"/>
    <cellStyle name="百分比 3 3 2 2" xfId="3119"/>
    <cellStyle name="百分比 3 3 3" xfId="3120"/>
    <cellStyle name="百分比 3 4" xfId="3121"/>
    <cellStyle name="百分比 3 4 2" xfId="3122"/>
    <cellStyle name="百分比 3 5" xfId="3123"/>
    <cellStyle name="常规 2 2 6" xfId="3124"/>
    <cellStyle name="百分比 4 2" xfId="3125"/>
    <cellStyle name="常规 2 2 6 2" xfId="3126"/>
    <cellStyle name="百分比 4 2 2" xfId="3127"/>
    <cellStyle name="千位分隔 3 2 3 4" xfId="3128"/>
    <cellStyle name="常规 2 2 6 2 2" xfId="3129"/>
    <cellStyle name="百分比 4 2 2 2" xfId="3130"/>
    <cellStyle name="百分比 4 2 2 2 2" xfId="3131"/>
    <cellStyle name="小数" xfId="3132"/>
    <cellStyle name="百分比 4 2 2 3" xfId="3133"/>
    <cellStyle name="常规 2 2 6 3" xfId="3134"/>
    <cellStyle name="百分比 4 2 3" xfId="3135"/>
    <cellStyle name="千位分隔 3 2 4 4" xfId="3136"/>
    <cellStyle name="常规 2 2 6 3 2" xfId="3137"/>
    <cellStyle name="百分比 4 2 3 2" xfId="3138"/>
    <cellStyle name="常规 2 2 7" xfId="3139"/>
    <cellStyle name="百分比 4 3" xfId="3140"/>
    <cellStyle name="汇总 3" xfId="3141"/>
    <cellStyle name="常规 2 2 7 2" xfId="3142"/>
    <cellStyle name="百分比 4 3 2" xfId="3143"/>
    <cellStyle name="汇总 3 2" xfId="3144"/>
    <cellStyle name="常规 2 2 7 2 2" xfId="3145"/>
    <cellStyle name="百分比 4 3 2 2" xfId="3146"/>
    <cellStyle name="常规 2 2 8" xfId="3147"/>
    <cellStyle name="百分比 4 4" xfId="3148"/>
    <cellStyle name="百分比 4 4 2" xfId="3149"/>
    <cellStyle name="常规_2002年全省财政基金预算收入计划表_新 2" xfId="3150"/>
    <cellStyle name="常规 2 2 8 2" xfId="3151"/>
    <cellStyle name="百分比 5" xfId="3152"/>
    <cellStyle name="强调文字颜色 1 2 3 2 2" xfId="3153"/>
    <cellStyle name="常规 2 3 6" xfId="3154"/>
    <cellStyle name="标题 5 2 2 3" xfId="3155"/>
    <cellStyle name="百分比 5 2" xfId="3156"/>
    <cellStyle name="强调文字颜色 1 2 3 2 2 2" xfId="3157"/>
    <cellStyle name="常规 2 3 6 2" xfId="3158"/>
    <cellStyle name="标题 5 2 2 3 2" xfId="3159"/>
    <cellStyle name="百分比 5 2 2" xfId="3160"/>
    <cellStyle name="千位分隔 4 2 3 4" xfId="3161"/>
    <cellStyle name="常规 2 3 6 2 2" xfId="3162"/>
    <cellStyle name="百分比 5 2 2 2" xfId="3163"/>
    <cellStyle name="百分比 5 2 2 2 2" xfId="3164"/>
    <cellStyle name="常规 2 3 6 3" xfId="3165"/>
    <cellStyle name="百分比 5 2 3" xfId="3166"/>
    <cellStyle name="常规 4 2 2 8" xfId="3167"/>
    <cellStyle name="千位分隔 4 2 4 4" xfId="3168"/>
    <cellStyle name="常规 2 3 6 3 2" xfId="3169"/>
    <cellStyle name="百分比 5 2 3 2" xfId="3170"/>
    <cellStyle name="强调文字颜色 1 2 3 2 3" xfId="3171"/>
    <cellStyle name="常规 2 3 7" xfId="3172"/>
    <cellStyle name="标题 5 2 2 4" xfId="3173"/>
    <cellStyle name="百分比 5 3" xfId="3174"/>
    <cellStyle name="百分比 5 3 2 2" xfId="3175"/>
    <cellStyle name="百分比 5 3 3" xfId="3176"/>
    <cellStyle name="常规 2 3 8" xfId="3177"/>
    <cellStyle name="常规 2 3 4 2 2" xfId="3178"/>
    <cellStyle name="标题 5 2 2 5" xfId="3179"/>
    <cellStyle name="百分比 5 4" xfId="3180"/>
    <cellStyle name="常规 2 3 8 2" xfId="3181"/>
    <cellStyle name="百分比 5 4 2" xfId="3182"/>
    <cellStyle name="常规 2 3 9" xfId="3183"/>
    <cellStyle name="百分比 5 5" xfId="3184"/>
    <cellStyle name="常规 2 3 9 2" xfId="3185"/>
    <cellStyle name="百分比 5 5 2" xfId="3186"/>
    <cellStyle name="百分比 5 6" xfId="3187"/>
    <cellStyle name="常规 18 2" xfId="3188"/>
    <cellStyle name="常规 23 2" xfId="3189"/>
    <cellStyle name="百分比 6" xfId="3190"/>
    <cellStyle name="强调文字颜色 1 2 3 3 2" xfId="3191"/>
    <cellStyle name="常规 2 4 6" xfId="3192"/>
    <cellStyle name="标题 5 2 3 3" xfId="3193"/>
    <cellStyle name="百分比 6 2" xfId="3194"/>
    <cellStyle name="常规 2 4 6 2" xfId="3195"/>
    <cellStyle name="百分比 6 2 2" xfId="3196"/>
    <cellStyle name="标题 2 4 3" xfId="3197"/>
    <cellStyle name="常规 2 4 6 2 2" xfId="3198"/>
    <cellStyle name="百分比 6 2 2 2" xfId="3199"/>
    <cellStyle name="百分比 6 2 2 3" xfId="3200"/>
    <cellStyle name="常规 2 4 6 3" xfId="3201"/>
    <cellStyle name="百分比 6 2 3" xfId="3202"/>
    <cellStyle name="标题 2 5 3" xfId="3203"/>
    <cellStyle name="常规 2 4 6 3 2" xfId="3204"/>
    <cellStyle name="百分比 6 2 3 2" xfId="3205"/>
    <cellStyle name="常规 2 4 7" xfId="3206"/>
    <cellStyle name="标题 5 2 3 4" xfId="3207"/>
    <cellStyle name="百分比 6 3" xfId="3208"/>
    <cellStyle name="常规 2 4 7 2" xfId="3209"/>
    <cellStyle name="百分比 6 3 2" xfId="3210"/>
    <cellStyle name="标题 3 4 3" xfId="3211"/>
    <cellStyle name="百分比 6 3 2 2" xfId="3212"/>
    <cellStyle name="百分比 6 3 3" xfId="3213"/>
    <cellStyle name="常规 2 4 8" xfId="3214"/>
    <cellStyle name="常规 2 3 4 3 2" xfId="3215"/>
    <cellStyle name="百分比 6 4" xfId="3216"/>
    <cellStyle name="常规 2 4 8 2" xfId="3217"/>
    <cellStyle name="百分比 6 4 2" xfId="3218"/>
    <cellStyle name="常规 2 4 9" xfId="3219"/>
    <cellStyle name="百分比 6 5" xfId="3220"/>
    <cellStyle name="百分比 7" xfId="3221"/>
    <cellStyle name="常规 2 5 6" xfId="3222"/>
    <cellStyle name="百分比 7 2" xfId="3223"/>
    <cellStyle name="百分比 7 2 2" xfId="3224"/>
    <cellStyle name="百分比 7 2 2 2" xfId="3225"/>
    <cellStyle name="百分比 7 2 2 2 2" xfId="3226"/>
    <cellStyle name="百分比 7 2 2 3" xfId="3227"/>
    <cellStyle name="百分比 7 2 3" xfId="3228"/>
    <cellStyle name="百分比 7 2 3 2" xfId="3229"/>
    <cellStyle name="百分比 7 3" xfId="3230"/>
    <cellStyle name="百分比 7 3 2" xfId="3231"/>
    <cellStyle name="百分比 7 3 2 2" xfId="3232"/>
    <cellStyle name="百分比 7 3 3" xfId="3233"/>
    <cellStyle name="百分比 7 4" xfId="3234"/>
    <cellStyle name="常规_2003年预计及2004年预算基金_Book2" xfId="3235"/>
    <cellStyle name="常规 2 3 4 4 2" xfId="3236"/>
    <cellStyle name="百分比 7 4 2" xfId="3237"/>
    <cellStyle name="百分比 7 5" xfId="3238"/>
    <cellStyle name="百分比 8" xfId="3239"/>
    <cellStyle name="标题 1 2 2 2" xfId="3240"/>
    <cellStyle name="标题 1 2 2 2 2" xfId="3241"/>
    <cellStyle name="计算 2 3 2" xfId="3242"/>
    <cellStyle name="标题 1 2 2 3" xfId="3243"/>
    <cellStyle name="标题 1 2 3" xfId="3244"/>
    <cellStyle name="标题 1 2 3 2" xfId="3245"/>
    <cellStyle name="计算 2 4 2" xfId="3246"/>
    <cellStyle name="标题 1 2 3 3" xfId="3247"/>
    <cellStyle name="计算 2 4 3" xfId="3248"/>
    <cellStyle name="常规 5 6 4 2" xfId="3249"/>
    <cellStyle name="标题 1 2 3 4" xfId="3250"/>
    <cellStyle name="标题 1 2 4 2" xfId="3251"/>
    <cellStyle name="常规 2 2 2 4 5" xfId="3252"/>
    <cellStyle name="标题 1 3 2 2" xfId="3253"/>
    <cellStyle name="标题 1 3 2 2 2" xfId="3254"/>
    <cellStyle name="计算 3 3 2" xfId="3255"/>
    <cellStyle name="标题 1 3 2 3" xfId="3256"/>
    <cellStyle name="标题 1 3 3" xfId="3257"/>
    <cellStyle name="标题 1 3 3 2" xfId="3258"/>
    <cellStyle name="好_F00DC810C49E00C2E0430A3413167AE0" xfId="3259"/>
    <cellStyle name="标题 1 4" xfId="3260"/>
    <cellStyle name="常规 12 2 5" xfId="3261"/>
    <cellStyle name="标题 1 4 2" xfId="3262"/>
    <cellStyle name="标题 1 4 3" xfId="3263"/>
    <cellStyle name="常规 2 4 5 2 2" xfId="3264"/>
    <cellStyle name="标题 1 5" xfId="3265"/>
    <cellStyle name="标题 1 5 3" xfId="3266"/>
    <cellStyle name="常规 2 4 5 3 2" xfId="3267"/>
    <cellStyle name="常规 4 2 2 2 2 2" xfId="3268"/>
    <cellStyle name="标题 1 6" xfId="3269"/>
    <cellStyle name="标题 1 6 2" xfId="3270"/>
    <cellStyle name="标题 1 7" xfId="3271"/>
    <cellStyle name="标题 10" xfId="3272"/>
    <cellStyle name="标题 2 2" xfId="3273"/>
    <cellStyle name="标题 2 2 2 2" xfId="3274"/>
    <cellStyle name="差_5.中央部门决算（草案)-1" xfId="3275"/>
    <cellStyle name="标题 2 2 2 2 2" xfId="3276"/>
    <cellStyle name="标题 2 2 2 3" xfId="3277"/>
    <cellStyle name="标题 2 2 3" xfId="3278"/>
    <cellStyle name="货币 2 6" xfId="3279"/>
    <cellStyle name="标题 2 2 3 2" xfId="3280"/>
    <cellStyle name="货币 2 7" xfId="3281"/>
    <cellStyle name="标题 2 2 3 3" xfId="3282"/>
    <cellStyle name="货币 2 8" xfId="3283"/>
    <cellStyle name="常规 4 2 2 4 4 2" xfId="3284"/>
    <cellStyle name="标题 2 2 3 4" xfId="3285"/>
    <cellStyle name="标题 2 3" xfId="3286"/>
    <cellStyle name="常规 2 3 2 4 5" xfId="3287"/>
    <cellStyle name="标题 2 3 2 2" xfId="3288"/>
    <cellStyle name="标题 2 3 2 2 2" xfId="3289"/>
    <cellStyle name="标题 2 3 2 3" xfId="3290"/>
    <cellStyle name="标题 2 3 3" xfId="3291"/>
    <cellStyle name="标题 2 3 3 2" xfId="3292"/>
    <cellStyle name="标题 2 3 4" xfId="3293"/>
    <cellStyle name="标题 2 4" xfId="3294"/>
    <cellStyle name="常规 13 2 5" xfId="3295"/>
    <cellStyle name="标题 2 4 2" xfId="3296"/>
    <cellStyle name="标题 2 5" xfId="3297"/>
    <cellStyle name="常规 4 2 2 2 3 2" xfId="3298"/>
    <cellStyle name="标题 2 6" xfId="3299"/>
    <cellStyle name="标题 2 6 2" xfId="3300"/>
    <cellStyle name="标题 2 7" xfId="3301"/>
    <cellStyle name="标题 3 2" xfId="3302"/>
    <cellStyle name="好 5" xfId="3303"/>
    <cellStyle name="标题 3 2 2" xfId="3304"/>
    <cellStyle name="后继超级链接 4" xfId="3305"/>
    <cellStyle name="好 5 2" xfId="3306"/>
    <cellStyle name="常规 57" xfId="3307"/>
    <cellStyle name="常规 62" xfId="3308"/>
    <cellStyle name="标题 3 2 2 2" xfId="3309"/>
    <cellStyle name="后继超级链接 5" xfId="3310"/>
    <cellStyle name="好 5 3" xfId="3311"/>
    <cellStyle name="常规 58" xfId="3312"/>
    <cellStyle name="常规 63" xfId="3313"/>
    <cellStyle name="标题 3 2 2 3" xfId="3314"/>
    <cellStyle name="好 6" xfId="3315"/>
    <cellStyle name="标题 3 2 3" xfId="3316"/>
    <cellStyle name="好 6 3" xfId="3317"/>
    <cellStyle name="标题 3 2 3 3" xfId="3318"/>
    <cellStyle name="标题 3 2 3 4" xfId="3319"/>
    <cellStyle name="好 7" xfId="3320"/>
    <cellStyle name="标题 3 2 4" xfId="3321"/>
    <cellStyle name="好 7 2" xfId="3322"/>
    <cellStyle name="标题 3 2 4 2" xfId="3323"/>
    <cellStyle name="好 8" xfId="3324"/>
    <cellStyle name="标题 3 2 5" xfId="3325"/>
    <cellStyle name="标题 3 3" xfId="3326"/>
    <cellStyle name="标题 3 3 2" xfId="3327"/>
    <cellStyle name="标题 3 3 3" xfId="3328"/>
    <cellStyle name="标题 3 3 4" xfId="3329"/>
    <cellStyle name="标题 3 4" xfId="3330"/>
    <cellStyle name="标题 3 4 2" xfId="3331"/>
    <cellStyle name="标题 3 5" xfId="3332"/>
    <cellStyle name="标题 3 5 2" xfId="3333"/>
    <cellStyle name="烹拳_laroux" xfId="3334"/>
    <cellStyle name="标题 3 5 3" xfId="3335"/>
    <cellStyle name="常规 4 2 2 2 4 2" xfId="3336"/>
    <cellStyle name="标题 3 6" xfId="3337"/>
    <cellStyle name="标题 3 6 2" xfId="3338"/>
    <cellStyle name="标题 3 7" xfId="3339"/>
    <cellStyle name="标题 3 8" xfId="3340"/>
    <cellStyle name="标题 4 2 2" xfId="3341"/>
    <cellStyle name="标题 4 2 2 2" xfId="3342"/>
    <cellStyle name="标题 4 2 2 2 2" xfId="3343"/>
    <cellStyle name="标题 4 2 2 3" xfId="3344"/>
    <cellStyle name="标题 4 2 3" xfId="3345"/>
    <cellStyle name="标题 4 2 3 2" xfId="3346"/>
    <cellStyle name="标题 4 2 3 2 2" xfId="3347"/>
    <cellStyle name="标题 4 2 3 3" xfId="3348"/>
    <cellStyle name="标题 4 2 4" xfId="3349"/>
    <cellStyle name="标题 4 2 4 2" xfId="3350"/>
    <cellStyle name="标题 4 2 5" xfId="3351"/>
    <cellStyle name="标题 4 2_2015财政决算公开" xfId="3352"/>
    <cellStyle name="标题 4 3" xfId="3353"/>
    <cellStyle name="标题 4 3 2" xfId="3354"/>
    <cellStyle name="好 2 2 2 3" xfId="3355"/>
    <cellStyle name="标题 4 3 2 2" xfId="3356"/>
    <cellStyle name="常规 4 2 6" xfId="3357"/>
    <cellStyle name="标题 4 3 2 2 2" xfId="3358"/>
    <cellStyle name="标题 4 3 2 3" xfId="3359"/>
    <cellStyle name="标题 4 3 3" xfId="3360"/>
    <cellStyle name="标题 4 3 3 2" xfId="3361"/>
    <cellStyle name="常规 2 2_2015财政决算公开" xfId="3362"/>
    <cellStyle name="标题 4 3 4" xfId="3363"/>
    <cellStyle name="标题 5 2 2" xfId="3364"/>
    <cellStyle name="常规 2 3 5" xfId="3365"/>
    <cellStyle name="标题 5 2 2 2" xfId="3366"/>
    <cellStyle name="常规 2 3 5 2" xfId="3367"/>
    <cellStyle name="标题 5 2 2 2 2" xfId="3368"/>
    <cellStyle name="常规 2 3 5 3" xfId="3369"/>
    <cellStyle name="标题 5 2 2 2 3" xfId="3370"/>
    <cellStyle name="标题 5 2 2 2_2015财政决算公开" xfId="3371"/>
    <cellStyle name="常规 2 3 3 4 2" xfId="3372"/>
    <cellStyle name="标题 5 2 2_2015财政决算公开" xfId="3373"/>
    <cellStyle name="标题 5 2 3" xfId="3374"/>
    <cellStyle name="常规 2 4 5" xfId="3375"/>
    <cellStyle name="标题 5 2 3 2" xfId="3376"/>
    <cellStyle name="常规 2 4 5 2" xfId="3377"/>
    <cellStyle name="标题 5 2 3 2 2" xfId="3378"/>
    <cellStyle name="标题 5 2 4" xfId="3379"/>
    <cellStyle name="标题 5 2 5" xfId="3380"/>
    <cellStyle name="标题 5 2 6" xfId="3381"/>
    <cellStyle name="标题 5 3" xfId="3382"/>
    <cellStyle name="标题 5 3 5" xfId="3383"/>
    <cellStyle name="链接单元格 6" xfId="3384"/>
    <cellStyle name="标题 5 3_2015财政决算公开" xfId="3385"/>
    <cellStyle name="标题 5_2015财政决算公开" xfId="3386"/>
    <cellStyle name="标题 6 2" xfId="3387"/>
    <cellStyle name="标题 7" xfId="3388"/>
    <cellStyle name="标题 7 2" xfId="3389"/>
    <cellStyle name="标题 9" xfId="3390"/>
    <cellStyle name="超级链接 2 2 2 2" xfId="3391"/>
    <cellStyle name="表标题" xfId="3392"/>
    <cellStyle name="常规_内15福建1_新 2" xfId="3393"/>
    <cellStyle name="表标题 2" xfId="3394"/>
    <cellStyle name="表标题 2 2" xfId="3395"/>
    <cellStyle name="表标题 2 2 2 2" xfId="3396"/>
    <cellStyle name="表标题 2 2 3" xfId="3397"/>
    <cellStyle name="表标题 2 3" xfId="3398"/>
    <cellStyle name="表标题 3 2" xfId="3399"/>
    <cellStyle name="表标题 3 3" xfId="3400"/>
    <cellStyle name="表标题 4" xfId="3401"/>
    <cellStyle name="表标题 4 2" xfId="3402"/>
    <cellStyle name="解释性文本 5" xfId="3403"/>
    <cellStyle name="差 2" xfId="3404"/>
    <cellStyle name="解释性文本 5 2" xfId="3405"/>
    <cellStyle name="差 2 2" xfId="3406"/>
    <cellStyle name="差 2 4" xfId="3407"/>
    <cellStyle name="差 2 5" xfId="3408"/>
    <cellStyle name="差 2_2015财政决算公开" xfId="3409"/>
    <cellStyle name="解释性文本 6" xfId="3410"/>
    <cellStyle name="差 3" xfId="3411"/>
    <cellStyle name="差 3 3" xfId="3412"/>
    <cellStyle name="差 3 4" xfId="3413"/>
    <cellStyle name="差 3 5" xfId="3414"/>
    <cellStyle name="差 4 2" xfId="3415"/>
    <cellStyle name="差 4 3" xfId="3416"/>
    <cellStyle name="差 4 4" xfId="3417"/>
    <cellStyle name="差 5" xfId="3418"/>
    <cellStyle name="差 5 2" xfId="3419"/>
    <cellStyle name="差 5 2 2" xfId="3420"/>
    <cellStyle name="差 5 2 2 2" xfId="3421"/>
    <cellStyle name="差 5 3" xfId="3422"/>
    <cellStyle name="差 5 3 2" xfId="3423"/>
    <cellStyle name="差 5 4" xfId="3424"/>
    <cellStyle name="差 6" xfId="3425"/>
    <cellStyle name="差 6 2" xfId="3426"/>
    <cellStyle name="差 6 2 2" xfId="3427"/>
    <cellStyle name="差 6 3" xfId="3428"/>
    <cellStyle name="差_出版署2010年度中央部门决算草案" xfId="3429"/>
    <cellStyle name="差_司法部2010年度中央部门决算（草案）报" xfId="3430"/>
    <cellStyle name="常规 10 2" xfId="3431"/>
    <cellStyle name="常规 10 2 2" xfId="3432"/>
    <cellStyle name="常规 10 2 2 3" xfId="3433"/>
    <cellStyle name="常规 10 2 2_2015财政决算公开" xfId="3434"/>
    <cellStyle name="常规 10 2 3 2" xfId="3435"/>
    <cellStyle name="强调文字颜色 1 3 2 2 2" xfId="3436"/>
    <cellStyle name="常规 10 2 4" xfId="3437"/>
    <cellStyle name="常规 10 3 2 2" xfId="3438"/>
    <cellStyle name="常规 10 3 3" xfId="3439"/>
    <cellStyle name="货币 2 3 2 2" xfId="3440"/>
    <cellStyle name="常规 10 4" xfId="3441"/>
    <cellStyle name="货币 2 3 2 2 2" xfId="3442"/>
    <cellStyle name="常规 10 4 2" xfId="3443"/>
    <cellStyle name="汇总 3 3 2" xfId="3444"/>
    <cellStyle name="货币 2 3 2 3" xfId="3445"/>
    <cellStyle name="常规 10 5" xfId="3446"/>
    <cellStyle name="警告文本 3 3 2" xfId="3447"/>
    <cellStyle name="货币 2 3 2 4" xfId="3448"/>
    <cellStyle name="常规 10 6" xfId="3449"/>
    <cellStyle name="常规 2 4 2 2 3 2" xfId="3450"/>
    <cellStyle name="常规 10_2015财政决算公开" xfId="3451"/>
    <cellStyle name="常规 11" xfId="3452"/>
    <cellStyle name="常规 11 2 2 2 2" xfId="3453"/>
    <cellStyle name="货币 4 7 2" xfId="3454"/>
    <cellStyle name="常规 11 2 2 3" xfId="3455"/>
    <cellStyle name="常规 11_报 预算   行政政法处(1)" xfId="3456"/>
    <cellStyle name="好 4 2" xfId="3457"/>
    <cellStyle name="常规 12" xfId="3458"/>
    <cellStyle name="常规 12 2 2 2 2 2" xfId="3459"/>
    <cellStyle name="检查单元格 2 3 5" xfId="3460"/>
    <cellStyle name="常规 69" xfId="3461"/>
    <cellStyle name="常规 74" xfId="3462"/>
    <cellStyle name="常规 12 2 2 2_2015财政决算公开" xfId="3463"/>
    <cellStyle name="常规 12 2 2 3" xfId="3464"/>
    <cellStyle name="常规 12 2 2 3 2" xfId="3465"/>
    <cellStyle name="常规 12 2 2 4" xfId="3466"/>
    <cellStyle name="常规 12 2 2 5" xfId="3467"/>
    <cellStyle name="常规 12 2 3 3" xfId="3468"/>
    <cellStyle name="常规 12 2 3_2015财政决算公开" xfId="3469"/>
    <cellStyle name="常规 12 2 4 2" xfId="3470"/>
    <cellStyle name="常规 12 4 2 2" xfId="3471"/>
    <cellStyle name="常规 12 4 3" xfId="3472"/>
    <cellStyle name="常规 2 3 2 3 3" xfId="3473"/>
    <cellStyle name="常规 12 4_2015财政决算公开" xfId="3474"/>
    <cellStyle name="货币 2 3 4 5" xfId="3475"/>
    <cellStyle name="常规 12 7" xfId="3476"/>
    <cellStyle name="常规 12_2015财政决算公开" xfId="3477"/>
    <cellStyle name="好 4 3" xfId="3478"/>
    <cellStyle name="常规 13" xfId="3479"/>
    <cellStyle name="货币 2 2 9 2" xfId="3480"/>
    <cellStyle name="常规 13 2 2 3" xfId="3481"/>
    <cellStyle name="常规 2 2 2 2 3 2 2" xfId="3482"/>
    <cellStyle name="常规 13 2 2_2015财政决算公开" xfId="3483"/>
    <cellStyle name="常规 14 2" xfId="3484"/>
    <cellStyle name="常规 14 2 2" xfId="3485"/>
    <cellStyle name="常规 14 3" xfId="3486"/>
    <cellStyle name="常规 14 3 2" xfId="3487"/>
    <cellStyle name="货币 2 3 6 2" xfId="3488"/>
    <cellStyle name="常规 14 4" xfId="3489"/>
    <cellStyle name="常规 14 4 2" xfId="3490"/>
    <cellStyle name="常规 14_2015财政决算公开" xfId="3491"/>
    <cellStyle name="常规 2 3 2 2 5 2" xfId="3492"/>
    <cellStyle name="常规 15_2015财政决算公开" xfId="3493"/>
    <cellStyle name="常规 16_2015财政决算公开" xfId="3494"/>
    <cellStyle name="常规 17 2 2" xfId="3495"/>
    <cellStyle name="常规 22 2 2" xfId="3496"/>
    <cellStyle name="常规 19" xfId="3497"/>
    <cellStyle name="常规 24" xfId="3498"/>
    <cellStyle name="常规 19 2" xfId="3499"/>
    <cellStyle name="常规 24 2" xfId="3500"/>
    <cellStyle name="常规 19 2 2" xfId="3501"/>
    <cellStyle name="常规 24 2 2" xfId="3502"/>
    <cellStyle name="常规 3_收入总表2 2" xfId="3503"/>
    <cellStyle name="常规 19_2015财政决算公开" xfId="3504"/>
    <cellStyle name="常规 2" xfId="3505"/>
    <cellStyle name="货币 4 2 4 3 2" xfId="3506"/>
    <cellStyle name="常规 2 10" xfId="3507"/>
    <cellStyle name="常规 2 2 2 6 3" xfId="3508"/>
    <cellStyle name="常规 2 11" xfId="3509"/>
    <cellStyle name="常规 2 2 2 6 4" xfId="3510"/>
    <cellStyle name="常规 2 2 10" xfId="3511"/>
    <cellStyle name="常规 2 4 3 5" xfId="3512"/>
    <cellStyle name="输出 2 3 4" xfId="3513"/>
    <cellStyle name="常规 2 2 2" xfId="3514"/>
    <cellStyle name="常规 2 2 2 10" xfId="3515"/>
    <cellStyle name="常规 2 4 3 5 2" xfId="3516"/>
    <cellStyle name="常规 2 2 2 2" xfId="3517"/>
    <cellStyle name="常规 2 2 2 2 2 2 2" xfId="3518"/>
    <cellStyle name="常规 2 2 2 2 2 3" xfId="3519"/>
    <cellStyle name="常规 2 3 2 2 6" xfId="3520"/>
    <cellStyle name="常规 2 2 2 2 2 3 2" xfId="3521"/>
    <cellStyle name="常规 2 2 2 2 2 4 2" xfId="3522"/>
    <cellStyle name="常规 2 2 2 2 2 5" xfId="3523"/>
    <cellStyle name="常规 2 2 2 2 2_2015财政决算公开" xfId="3524"/>
    <cellStyle name="常规 2 2 2 2 3" xfId="3525"/>
    <cellStyle name="货币 2 2 9" xfId="3526"/>
    <cellStyle name="常规 2 2 2 2 3 2" xfId="3527"/>
    <cellStyle name="常规 2 2 2 2 3 3" xfId="3528"/>
    <cellStyle name="常规 2 2 2 2 3 3 2" xfId="3529"/>
    <cellStyle name="常规 2 2 2 2 3 4" xfId="3530"/>
    <cellStyle name="常规 2 2 2 2 4 2" xfId="3531"/>
    <cellStyle name="常规 2 2 2 2 4 2 2" xfId="3532"/>
    <cellStyle name="常规 2 2 2 2 4 3 2" xfId="3533"/>
    <cellStyle name="常规 2 2 2 2 4 4" xfId="3534"/>
    <cellStyle name="常规 2 2 2 2 4 4 2" xfId="3535"/>
    <cellStyle name="常规 2 2 2 2 4 5" xfId="3536"/>
    <cellStyle name="常规 2 2 2 2 6" xfId="3537"/>
    <cellStyle name="常规 2 2 2 2 7" xfId="3538"/>
    <cellStyle name="常规 2 2 2 2 8" xfId="3539"/>
    <cellStyle name="常规 2 2 2 3" xfId="3540"/>
    <cellStyle name="常规 2 2 2 3 2" xfId="3541"/>
    <cellStyle name="常规 2 2 2 3 2 2" xfId="3542"/>
    <cellStyle name="常规 2 2 2 3 3" xfId="3543"/>
    <cellStyle name="常规 2 2 2 3 3 2" xfId="3544"/>
    <cellStyle name="货币 4 5 2 2" xfId="3545"/>
    <cellStyle name="常规 2 2 2 3 4" xfId="3546"/>
    <cellStyle name="常规 2 2 2 3 4 2" xfId="3547"/>
    <cellStyle name="常规 2 2 2 3_2015财政决算公开" xfId="3548"/>
    <cellStyle name="货币 4 5 3 2" xfId="3549"/>
    <cellStyle name="常规 2 2 2 4 4" xfId="3550"/>
    <cellStyle name="常规 2 2 2 4 4 2" xfId="3551"/>
    <cellStyle name="输出 3 2 2 3" xfId="3552"/>
    <cellStyle name="常规 2 2 2 5 2 2" xfId="3553"/>
    <cellStyle name="货币 4 2 4 2 2" xfId="3554"/>
    <cellStyle name="常规 2 2 2 5 3" xfId="3555"/>
    <cellStyle name="常规 2 2 2 5 4" xfId="3556"/>
    <cellStyle name="常规 2 2 2 6 2" xfId="3557"/>
    <cellStyle name="常规 2 2 2 6 2 2" xfId="3558"/>
    <cellStyle name="常规 2 2 2 6 3 2" xfId="3559"/>
    <cellStyle name="常规 2 2 2 6 4 2" xfId="3560"/>
    <cellStyle name="常规 3 2 2 3" xfId="3561"/>
    <cellStyle name="常规 2 2 2 6 5" xfId="3562"/>
    <cellStyle name="常规 2 2 2 6_2015财政决算公开" xfId="3563"/>
    <cellStyle name="货币 3 4 3" xfId="3564"/>
    <cellStyle name="常规 2 2 2 7 2" xfId="3565"/>
    <cellStyle name="常规 2 4 3 6" xfId="3566"/>
    <cellStyle name="常规 2 2 3 4 2 2" xfId="3567"/>
    <cellStyle name="输出 2 3 5" xfId="3568"/>
    <cellStyle name="常规 2 2 3" xfId="3569"/>
    <cellStyle name="常规 2 2 3 2" xfId="3570"/>
    <cellStyle name="常规 2 2 3 2 2" xfId="3571"/>
    <cellStyle name="常规 2 2 3 2 3" xfId="3572"/>
    <cellStyle name="常规 2 2 3 2 3 2" xfId="3573"/>
    <cellStyle name="常规 2 2 3 2 4 2" xfId="3574"/>
    <cellStyle name="常规 2 2 3 3" xfId="3575"/>
    <cellStyle name="常规 2 2 3 3 2" xfId="3576"/>
    <cellStyle name="常规 2 3 3 6" xfId="3577"/>
    <cellStyle name="常规 2 2 3 3 2 2" xfId="3578"/>
    <cellStyle name="常规 2 2 3 3 3" xfId="3579"/>
    <cellStyle name="常规 2 3 4 6" xfId="3580"/>
    <cellStyle name="常规 2 2 3 3 3 2" xfId="3581"/>
    <cellStyle name="货币 4 6 2 2" xfId="3582"/>
    <cellStyle name="常规 2 2 3 3 4" xfId="3583"/>
    <cellStyle name="常规 2 2 3 4 3" xfId="3584"/>
    <cellStyle name="常规 2 4 4 6" xfId="3585"/>
    <cellStyle name="常规 2 3 3" xfId="3586"/>
    <cellStyle name="常规 2 2 3 4 3 2" xfId="3587"/>
    <cellStyle name="常规 2 2 3 5 2" xfId="3588"/>
    <cellStyle name="常规 2 2 3 6 2" xfId="3589"/>
    <cellStyle name="常规 2 2 3 7" xfId="3590"/>
    <cellStyle name="常规 2 4 3 7" xfId="3591"/>
    <cellStyle name="常规 2 2 4" xfId="3592"/>
    <cellStyle name="常规 2 2 4 2" xfId="3593"/>
    <cellStyle name="常规 2 2 4 2 2" xfId="3594"/>
    <cellStyle name="常规 2 2 4 3" xfId="3595"/>
    <cellStyle name="常规 2 2 4 3 2" xfId="3596"/>
    <cellStyle name="常规 2 2 4 4 2" xfId="3597"/>
    <cellStyle name="常规 2 2 4 5" xfId="3598"/>
    <cellStyle name="常规 2 2 5" xfId="3599"/>
    <cellStyle name="常规 2 2 5 2" xfId="3600"/>
    <cellStyle name="常规 2 2 5 2 2" xfId="3601"/>
    <cellStyle name="常规 2 2 5 3" xfId="3602"/>
    <cellStyle name="常规 2 2 5 3 2" xfId="3603"/>
    <cellStyle name="常规 2 2 5 4" xfId="3604"/>
    <cellStyle name="常规 2 2 5 4 2" xfId="3605"/>
    <cellStyle name="常规 2 2 5 5" xfId="3606"/>
    <cellStyle name="汇总 4 2" xfId="3607"/>
    <cellStyle name="常规 2 2 7 3 2" xfId="3608"/>
    <cellStyle name="常规 2 2 9 2" xfId="3609"/>
    <cellStyle name="常规 2 3 11" xfId="3610"/>
    <cellStyle name="常规 2 4 4 5" xfId="3611"/>
    <cellStyle name="常规 2 3 2" xfId="3612"/>
    <cellStyle name="常规 2 3 2 2" xfId="3613"/>
    <cellStyle name="常规 2 3 2 2 2" xfId="3614"/>
    <cellStyle name="常规 2 3 2 2 2 2" xfId="3615"/>
    <cellStyle name="常规 2 3 2 2 3" xfId="3616"/>
    <cellStyle name="常规 2 3 2 2 3 2" xfId="3617"/>
    <cellStyle name="常规 2 3 2 2 4 2" xfId="3618"/>
    <cellStyle name="常规 2 3 2 2 7" xfId="3619"/>
    <cellStyle name="常规 2 3 2 3" xfId="3620"/>
    <cellStyle name="常规_本级" xfId="3621"/>
    <cellStyle name="常规 2 3 2 3 2" xfId="3622"/>
    <cellStyle name="常规 2 3 2 3 2 2" xfId="3623"/>
    <cellStyle name="常规 2 3 2 3 4" xfId="3624"/>
    <cellStyle name="常规 2 3 2 4 2 2" xfId="3625"/>
    <cellStyle name="常规 2 3 2 4 3" xfId="3626"/>
    <cellStyle name="常规 2 3 2 4 3 2" xfId="3627"/>
    <cellStyle name="常规 2 3 2 4 4" xfId="3628"/>
    <cellStyle name="常规 2 3 2 4 4 2" xfId="3629"/>
    <cellStyle name="常规 2 3 2 5 2" xfId="3630"/>
    <cellStyle name="常规 2 3 2 6" xfId="3631"/>
    <cellStyle name="常规 2 3 2 6 2" xfId="3632"/>
    <cellStyle name="常规 2 3 2 7" xfId="3633"/>
    <cellStyle name="常规 2 3 2 7 2" xfId="3634"/>
    <cellStyle name="常规 2 3 2 8" xfId="3635"/>
    <cellStyle name="常规 2 3 3 2 2" xfId="3636"/>
    <cellStyle name="常规 2 3 3 3" xfId="3637"/>
    <cellStyle name="常规 2 3 3 3 2" xfId="3638"/>
    <cellStyle name="常规 2 3 3 5" xfId="3639"/>
    <cellStyle name="常规 2 3 3 5 2" xfId="3640"/>
    <cellStyle name="常规 2 3 3 7" xfId="3641"/>
    <cellStyle name="常规 2 3 4" xfId="3642"/>
    <cellStyle name="常规 2 3 4 2" xfId="3643"/>
    <cellStyle name="常规 2 3 4 3" xfId="3644"/>
    <cellStyle name="常规 2 3 4 4" xfId="3645"/>
    <cellStyle name="常规 2 3 4 5" xfId="3646"/>
    <cellStyle name="常规 2 3 5 4" xfId="3647"/>
    <cellStyle name="常规 2 4" xfId="3648"/>
    <cellStyle name="常规 2 4 10 2" xfId="3649"/>
    <cellStyle name="常规 2 4 11" xfId="3650"/>
    <cellStyle name="常规 2 4 2" xfId="3651"/>
    <cellStyle name="常规 2 4 2 2" xfId="3652"/>
    <cellStyle name="常规 2 4 2 2 2" xfId="3653"/>
    <cellStyle name="常规 2 4 2 2 2 2" xfId="3654"/>
    <cellStyle name="常规 2 4 2 2 3" xfId="3655"/>
    <cellStyle name="常规 2 4 2 2 4" xfId="3656"/>
    <cellStyle name="常规 2 4 2 2 5 2" xfId="3657"/>
    <cellStyle name="常规 2 4 2 2 6" xfId="3658"/>
    <cellStyle name="常规 2 4 2 2 7" xfId="3659"/>
    <cellStyle name="常规 2 4 2 3" xfId="3660"/>
    <cellStyle name="输出 2 2 2 2 2" xfId="3661"/>
    <cellStyle name="常规 7 2 3 3" xfId="3662"/>
    <cellStyle name="常规 2 4 2 3 2 2" xfId="3663"/>
    <cellStyle name="常规 2 4 2 3 3 2" xfId="3664"/>
    <cellStyle name="常规 2 4 2 3 4" xfId="3665"/>
    <cellStyle name="常规 2 4 2 3 5" xfId="3666"/>
    <cellStyle name="常规 2 4 2 6" xfId="3667"/>
    <cellStyle name="常规 2 4 2 7" xfId="3668"/>
    <cellStyle name="常规 2 4 3 2 2" xfId="3669"/>
    <cellStyle name="常规 2 4 3 3" xfId="3670"/>
    <cellStyle name="常规 2 4 3 3 2" xfId="3671"/>
    <cellStyle name="常规 2 4 3 4 2" xfId="3672"/>
    <cellStyle name="常规 2 4 4 2" xfId="3673"/>
    <cellStyle name="常规 2 4 4 2 2" xfId="3674"/>
    <cellStyle name="常规 2 4 4 3" xfId="3675"/>
    <cellStyle name="常规 2 4 4 3 2" xfId="3676"/>
    <cellStyle name="常规 2 4 4 4" xfId="3677"/>
    <cellStyle name="常规 2 4 4 4 2" xfId="3678"/>
    <cellStyle name="常规 2 4 5 3" xfId="3679"/>
    <cellStyle name="常规 2 4 5 4" xfId="3680"/>
    <cellStyle name="检查单元格 7" xfId="3681"/>
    <cellStyle name="小数 5" xfId="3682"/>
    <cellStyle name="常规 2 5 2 3" xfId="3683"/>
    <cellStyle name="检查单元格 9" xfId="3684"/>
    <cellStyle name="常规 2 5 2 5" xfId="3685"/>
    <cellStyle name="常规 2 5 3 2" xfId="3686"/>
    <cellStyle name="常规 2 5 3 3" xfId="3687"/>
    <cellStyle name="常规 2 5 4 2" xfId="3688"/>
    <cellStyle name="常规 2 5 4 3" xfId="3689"/>
    <cellStyle name="常规 2 6" xfId="3690"/>
    <cellStyle name="常规 2 6 2" xfId="3691"/>
    <cellStyle name="常规 2 6 2 2" xfId="3692"/>
    <cellStyle name="货币 2 2 3 3 2" xfId="3693"/>
    <cellStyle name="常规 2 6 4" xfId="3694"/>
    <cellStyle name="常规 2 7" xfId="3695"/>
    <cellStyle name="常规 2 7 3" xfId="3696"/>
    <cellStyle name="输入 2" xfId="3697"/>
    <cellStyle name="常规 2 8" xfId="3698"/>
    <cellStyle name="输入 2 2" xfId="3699"/>
    <cellStyle name="常规 2 8 2" xfId="3700"/>
    <cellStyle name="常规 27 2 2" xfId="3701"/>
    <cellStyle name="常规 27 3" xfId="3702"/>
    <cellStyle name="常规 29" xfId="3703"/>
    <cellStyle name="常规 34" xfId="3704"/>
    <cellStyle name="常规 29 2" xfId="3705"/>
    <cellStyle name="常规 3" xfId="3706"/>
    <cellStyle name="常规 3 10" xfId="3707"/>
    <cellStyle name="常规 3 11" xfId="3708"/>
    <cellStyle name="常规 3 2" xfId="3709"/>
    <cellStyle name="常规 3 2 2 2" xfId="3710"/>
    <cellStyle name="常规 3 2 2 2 2" xfId="3711"/>
    <cellStyle name="常规 3 2 2 3 2" xfId="3712"/>
    <cellStyle name="常规 3 2 2 6" xfId="3713"/>
    <cellStyle name="常规 3 2 2 6 2" xfId="3714"/>
    <cellStyle name="常规 3 2 3 2" xfId="3715"/>
    <cellStyle name="常规 3 2 3 3" xfId="3716"/>
    <cellStyle name="常规 3 2 4" xfId="3717"/>
    <cellStyle name="常规 3 2 4 3" xfId="3718"/>
    <cellStyle name="常规 3 2 4 3 2" xfId="3719"/>
    <cellStyle name="常规 3 2 4 4" xfId="3720"/>
    <cellStyle name="常规 3 2 4 4 2" xfId="3721"/>
    <cellStyle name="常规 3 3" xfId="3722"/>
    <cellStyle name="常规 3 3 2" xfId="3723"/>
    <cellStyle name="常规 3 3 3" xfId="3724"/>
    <cellStyle name="好 3 2 2 2" xfId="3725"/>
    <cellStyle name="常规 3 3 4" xfId="3726"/>
    <cellStyle name="汇总 2 3 4" xfId="3727"/>
    <cellStyle name="货币 2 2 2 5" xfId="3728"/>
    <cellStyle name="常规 3 4 2 2" xfId="3729"/>
    <cellStyle name="货币 2 2 3 5" xfId="3730"/>
    <cellStyle name="常规 3 4 3 2" xfId="3731"/>
    <cellStyle name="好 3 2 3 2" xfId="3732"/>
    <cellStyle name="常规 3 4 4" xfId="3733"/>
    <cellStyle name="常规 3 5" xfId="3734"/>
    <cellStyle name="常规 3 5 3" xfId="3735"/>
    <cellStyle name="常规 3 5 3 2" xfId="3736"/>
    <cellStyle name="货币 2 2 4 2 2" xfId="3737"/>
    <cellStyle name="常规 3 5 4" xfId="3738"/>
    <cellStyle name="常规 3 6 2 2" xfId="3739"/>
    <cellStyle name="常规 3 6 3" xfId="3740"/>
    <cellStyle name="常规 3 6 3 2" xfId="3741"/>
    <cellStyle name="货币 2 2 4 3 2" xfId="3742"/>
    <cellStyle name="常规 3 6 4" xfId="3743"/>
    <cellStyle name="常规 3 6 5" xfId="3744"/>
    <cellStyle name="常规 3 7" xfId="3745"/>
    <cellStyle name="常规 3 7 2" xfId="3746"/>
    <cellStyle name="常规 3 7 2 2" xfId="3747"/>
    <cellStyle name="常规 3 7 3 2" xfId="3748"/>
    <cellStyle name="货币 2 2 4 4 2" xfId="3749"/>
    <cellStyle name="常规 3 7 4" xfId="3750"/>
    <cellStyle name="好 2 2 2 2 2" xfId="3751"/>
    <cellStyle name="常规 3 8" xfId="3752"/>
    <cellStyle name="常规 3 8 2" xfId="3753"/>
    <cellStyle name="常规 3 9 2" xfId="3754"/>
    <cellStyle name="常规 3_收入总表2" xfId="3755"/>
    <cellStyle name="常规 4" xfId="3756"/>
    <cellStyle name="常规 4 2" xfId="3757"/>
    <cellStyle name="常规 4 2 10" xfId="3758"/>
    <cellStyle name="常规 4 2 11" xfId="3759"/>
    <cellStyle name="常规 4 4" xfId="3760"/>
    <cellStyle name="常规 4 2 2" xfId="3761"/>
    <cellStyle name="常规 6 4" xfId="3762"/>
    <cellStyle name="常规 4 4 2" xfId="3763"/>
    <cellStyle name="常规 4 2 2 2" xfId="3764"/>
    <cellStyle name="货币 3 2 2 5" xfId="3765"/>
    <cellStyle name="常规 6 4 2" xfId="3766"/>
    <cellStyle name="常规 4 2 2 2 2" xfId="3767"/>
    <cellStyle name="常规 6 4 3" xfId="3768"/>
    <cellStyle name="常规 4 2 2 2 3" xfId="3769"/>
    <cellStyle name="常规 4 2 2 2 5" xfId="3770"/>
    <cellStyle name="常规 4 2 2 2 6" xfId="3771"/>
    <cellStyle name="霓付 [0]_laroux" xfId="3772"/>
    <cellStyle name="警告文本 2" xfId="3773"/>
    <cellStyle name="常规 4 2 2 3 2" xfId="3774"/>
    <cellStyle name="警告文本 3" xfId="3775"/>
    <cellStyle name="常规 4 2 2 3 3" xfId="3776"/>
    <cellStyle name="警告文本 3 2" xfId="3777"/>
    <cellStyle name="常规 4 2 2 3 3 2" xfId="3778"/>
    <cellStyle name="警告文本 4" xfId="3779"/>
    <cellStyle name="常规 4 2 2 3 4" xfId="3780"/>
    <cellStyle name="常规 4 2 2 4 3 2" xfId="3781"/>
    <cellStyle name="常规 4 2 2 4 4" xfId="3782"/>
    <cellStyle name="常规 4 2 2 4 5" xfId="3783"/>
    <cellStyle name="常规 4 2 2 6 2" xfId="3784"/>
    <cellStyle name="常规 4 2 2 7 2" xfId="3785"/>
    <cellStyle name="常规 4 5" xfId="3786"/>
    <cellStyle name="常规 4 2 3" xfId="3787"/>
    <cellStyle name="常规 7 4" xfId="3788"/>
    <cellStyle name="常规 4 5 2" xfId="3789"/>
    <cellStyle name="常规 4 2 3 2" xfId="3790"/>
    <cellStyle name="常规 7 5" xfId="3791"/>
    <cellStyle name="常规 4 5 3" xfId="3792"/>
    <cellStyle name="常规 4 2 3 3" xfId="3793"/>
    <cellStyle name="常规 4 6" xfId="3794"/>
    <cellStyle name="常规 4 2 4" xfId="3795"/>
    <cellStyle name="常规 8 5" xfId="3796"/>
    <cellStyle name="常规 4 6 3" xfId="3797"/>
    <cellStyle name="常规 4 2 4 3" xfId="3798"/>
    <cellStyle name="常规 4 2 4 3 2" xfId="3799"/>
    <cellStyle name="常规 4 2 4 4 2" xfId="3800"/>
    <cellStyle name="常规 4 2 4 5" xfId="3801"/>
    <cellStyle name="常规 4 7" xfId="3802"/>
    <cellStyle name="常规 4 2 5" xfId="3803"/>
    <cellStyle name="常规 4 2 8" xfId="3804"/>
    <cellStyle name="常规 4 3" xfId="3805"/>
    <cellStyle name="常规 5 4 2" xfId="3806"/>
    <cellStyle name="常规 4 3 2 2" xfId="3807"/>
    <cellStyle name="常规 5 4 3" xfId="3808"/>
    <cellStyle name="常规 4 3 2 3" xfId="3809"/>
    <cellStyle name="常规 5 5" xfId="3810"/>
    <cellStyle name="常规 4 3 3" xfId="3811"/>
    <cellStyle name="常规 5 5 2" xfId="3812"/>
    <cellStyle name="常规 4 3 3 2" xfId="3813"/>
    <cellStyle name="常规 45 2" xfId="3814"/>
    <cellStyle name="常规 50 2" xfId="3815"/>
    <cellStyle name="常规 46" xfId="3816"/>
    <cellStyle name="常规 51" xfId="3817"/>
    <cellStyle name="常规 47" xfId="3818"/>
    <cellStyle name="常规 52" xfId="3819"/>
    <cellStyle name="常规 48 2" xfId="3820"/>
    <cellStyle name="常规 49 2" xfId="3821"/>
    <cellStyle name="常规 5" xfId="3822"/>
    <cellStyle name="常规 5 10" xfId="3823"/>
    <cellStyle name="常规 5 2" xfId="3824"/>
    <cellStyle name="常规 5 2 2" xfId="3825"/>
    <cellStyle name="常规 5 2 2 2" xfId="3826"/>
    <cellStyle name="常规 5 2 2 3" xfId="3827"/>
    <cellStyle name="常规 5 2 3" xfId="3828"/>
    <cellStyle name="常规 5 2 3 2" xfId="3829"/>
    <cellStyle name="常规 5 2 3 3" xfId="3830"/>
    <cellStyle name="常规 5 2 3 5" xfId="3831"/>
    <cellStyle name="常规 5 2 4" xfId="3832"/>
    <cellStyle name="常规 5 2 4 2" xfId="3833"/>
    <cellStyle name="常规 5 2 4 3" xfId="3834"/>
    <cellStyle name="常规 5 2 4 3 2" xfId="3835"/>
    <cellStyle name="检查单元格 2 2" xfId="3836"/>
    <cellStyle name="常规 5 2 4 4 2" xfId="3837"/>
    <cellStyle name="强调文字颜色 5 3 2 3 2" xfId="3838"/>
    <cellStyle name="检查单元格 3" xfId="3839"/>
    <cellStyle name="常规 5 2 4 5" xfId="3840"/>
    <cellStyle name="常规 5 2 5" xfId="3841"/>
    <cellStyle name="常规 5 2 5 2" xfId="3842"/>
    <cellStyle name="常规 5 2 6" xfId="3843"/>
    <cellStyle name="常规 5 2 6 2" xfId="3844"/>
    <cellStyle name="常规 5 2 7" xfId="3845"/>
    <cellStyle name="常规 5 2 7 2" xfId="3846"/>
    <cellStyle name="常规 5 2 8" xfId="3847"/>
    <cellStyle name="常规 5 3" xfId="3848"/>
    <cellStyle name="常规 5 3 2" xfId="3849"/>
    <cellStyle name="常规 5 3 2 2" xfId="3850"/>
    <cellStyle name="常规 5 3 3" xfId="3851"/>
    <cellStyle name="常规 5 3 3 2" xfId="3852"/>
    <cellStyle name="货币 4 2 2 5" xfId="3853"/>
    <cellStyle name="常规 5 4 2 2" xfId="3854"/>
    <cellStyle name="常规 5 4 3 2" xfId="3855"/>
    <cellStyle name="常规 5 4 6" xfId="3856"/>
    <cellStyle name="常规 5 5 3" xfId="3857"/>
    <cellStyle name="常规 5 5 3 2" xfId="3858"/>
    <cellStyle name="货币 2 2 6 3 2" xfId="3859"/>
    <cellStyle name="常规 5 6 4" xfId="3860"/>
    <cellStyle name="常规 5 6 5" xfId="3861"/>
    <cellStyle name="好_全国友协2010年度中央部门决算（草案）" xfId="3862"/>
    <cellStyle name="千位分隔 4 2 3 2 2" xfId="3863"/>
    <cellStyle name="常规 5 8 2" xfId="3864"/>
    <cellStyle name="千位分隔 4 2 3 3 2" xfId="3865"/>
    <cellStyle name="常规 5 9 2" xfId="3866"/>
    <cellStyle name="后继超级链接 2" xfId="3867"/>
    <cellStyle name="常规 55" xfId="3868"/>
    <cellStyle name="常规 60" xfId="3869"/>
    <cellStyle name="后继超级链接 3" xfId="3870"/>
    <cellStyle name="常规 56" xfId="3871"/>
    <cellStyle name="常规 61" xfId="3872"/>
    <cellStyle name="好 5 4" xfId="3873"/>
    <cellStyle name="常规 59" xfId="3874"/>
    <cellStyle name="常规 64" xfId="3875"/>
    <cellStyle name="常规 6" xfId="3876"/>
    <cellStyle name="常规 6 2" xfId="3877"/>
    <cellStyle name="常规 6 2 2" xfId="3878"/>
    <cellStyle name="常规 6 2 2 2" xfId="3879"/>
    <cellStyle name="千位分隔 4 4 4" xfId="3880"/>
    <cellStyle name="常规 6 2 2 2 2" xfId="3881"/>
    <cellStyle name="常规 6 2 2 3" xfId="3882"/>
    <cellStyle name="常规 6 2 3" xfId="3883"/>
    <cellStyle name="常规 6 2 3 2" xfId="3884"/>
    <cellStyle name="常规 6 2 3 3" xfId="3885"/>
    <cellStyle name="常规 6 2 4" xfId="3886"/>
    <cellStyle name="常规 6 2 5" xfId="3887"/>
    <cellStyle name="常规 6 3" xfId="3888"/>
    <cellStyle name="常规 6 3 2" xfId="3889"/>
    <cellStyle name="常规 6 3 2 2" xfId="3890"/>
    <cellStyle name="常规 7" xfId="3891"/>
    <cellStyle name="常规 7 2" xfId="3892"/>
    <cellStyle name="常规 79" xfId="3893"/>
    <cellStyle name="常规 8" xfId="3894"/>
    <cellStyle name="链接单元格 7" xfId="3895"/>
    <cellStyle name="常规 8 2" xfId="3896"/>
    <cellStyle name="常规 8 2 2 3" xfId="3897"/>
    <cellStyle name="货币 2 7 4 2" xfId="3898"/>
    <cellStyle name="常规 8 2 3 2" xfId="3899"/>
    <cellStyle name="货币 2 7 5" xfId="3900"/>
    <cellStyle name="常规 8 2 4" xfId="3901"/>
    <cellStyle name="常规 8 2 5" xfId="3902"/>
    <cellStyle name="常规 8 3 2 2" xfId="3903"/>
    <cellStyle name="计算 3 4" xfId="3904"/>
    <cellStyle name="常规 9" xfId="3905"/>
    <cellStyle name="常规_2002年全省财政基金预算收入计划表 2 2 2" xfId="3906"/>
    <cellStyle name="常规_2006年预算表" xfId="3907"/>
    <cellStyle name="常规_2007年云南省向人大报送政府收支预算表格式编制过程表" xfId="3908"/>
    <cellStyle name="常规_B12福建省6月决算 2" xfId="3909"/>
    <cellStyle name="常规_省级基金表样 2" xfId="3910"/>
    <cellStyle name="超级链接 2" xfId="3911"/>
    <cellStyle name="超级链接 2 2" xfId="3912"/>
    <cellStyle name="超级链接 2 2 2" xfId="3913"/>
    <cellStyle name="超级链接 2 2 3" xfId="3914"/>
    <cellStyle name="超级链接 2 3" xfId="3915"/>
    <cellStyle name="超级链接 2 3 2" xfId="3916"/>
    <cellStyle name="超级链接 3" xfId="3917"/>
    <cellStyle name="超级链接 3 2" xfId="3918"/>
    <cellStyle name="超级链接 3 2 2" xfId="3919"/>
    <cellStyle name="超级链接 3 3" xfId="3920"/>
    <cellStyle name="好 2 2" xfId="3921"/>
    <cellStyle name="好 2 2 2" xfId="3922"/>
    <cellStyle name="好 2 2 3" xfId="3923"/>
    <cellStyle name="好 2 2 3 2" xfId="3924"/>
    <cellStyle name="好 2 2 4" xfId="3925"/>
    <cellStyle name="好 3" xfId="3926"/>
    <cellStyle name="好 3 2" xfId="3927"/>
    <cellStyle name="好 3 2 2" xfId="3928"/>
    <cellStyle name="好 3 2 3" xfId="3929"/>
    <cellStyle name="链接单元格 2 3 2" xfId="3930"/>
    <cellStyle name="货币 2 2 4 2" xfId="3931"/>
    <cellStyle name="好 3 2 4" xfId="3932"/>
    <cellStyle name="好_5.中央部门决算（草案)-1" xfId="3933"/>
    <cellStyle name="后继超级链接 2 2" xfId="3934"/>
    <cellStyle name="后继超级链接 2 2 2" xfId="3935"/>
    <cellStyle name="后继超级链接 2 2 2 2" xfId="3936"/>
    <cellStyle name="后继超级链接 2 2 3" xfId="3937"/>
    <cellStyle name="后继超级链接 2 3 2" xfId="3938"/>
    <cellStyle name="后继超级链接 2 4" xfId="3939"/>
    <cellStyle name="货币 2 4 2 2" xfId="3940"/>
    <cellStyle name="汇总 2" xfId="3941"/>
    <cellStyle name="汇总 2 2" xfId="3942"/>
    <cellStyle name="汇总 2 2 2" xfId="3943"/>
    <cellStyle name="汇总 2 3" xfId="3944"/>
    <cellStyle name="汇总 2 3 2" xfId="3945"/>
    <cellStyle name="货币 2 2 2 3" xfId="3946"/>
    <cellStyle name="警告文本 2 3 2" xfId="3947"/>
    <cellStyle name="汇总 2 3 3" xfId="3948"/>
    <cellStyle name="货币 2 2 2 4" xfId="3949"/>
    <cellStyle name="汇总 3 2 2" xfId="3950"/>
    <cellStyle name="警告文本 3 2 2" xfId="3951"/>
    <cellStyle name="汇总 3 2 3" xfId="3952"/>
    <cellStyle name="汇总 3 3" xfId="3953"/>
    <cellStyle name="汇总 4 2 2" xfId="3954"/>
    <cellStyle name="货币 2 10" xfId="3955"/>
    <cellStyle name="货币 2 2" xfId="3956"/>
    <cellStyle name="货币 2 2 2 2" xfId="3957"/>
    <cellStyle name="货币 2 2 2 2 2" xfId="3958"/>
    <cellStyle name="货币 2 2 2 2 2 2" xfId="3959"/>
    <cellStyle name="货币 2 2 2 2 3" xfId="3960"/>
    <cellStyle name="货币 2 2 2 2 3 2" xfId="3961"/>
    <cellStyle name="货币 2 2 2 2 4" xfId="3962"/>
    <cellStyle name="货币 2 2 2 2 4 2" xfId="3963"/>
    <cellStyle name="货币 2 2 2 2 5" xfId="3964"/>
    <cellStyle name="货币 2 2 2 3 2 2" xfId="3965"/>
    <cellStyle name="货币 2 2 2 3 3" xfId="3966"/>
    <cellStyle name="货币 2 2 2 3 3 2" xfId="3967"/>
    <cellStyle name="货币 2 2 2 3 4" xfId="3968"/>
    <cellStyle name="货币 2 2 2 4 2" xfId="3969"/>
    <cellStyle name="货币 2 2 2 4 3" xfId="3970"/>
    <cellStyle name="货币 2 2 2 4 3 2" xfId="3971"/>
    <cellStyle name="货币 2 2 2 4 4 2" xfId="3972"/>
    <cellStyle name="货币 2 2 2 5 2" xfId="3973"/>
    <cellStyle name="货币 2 2 2 6" xfId="3974"/>
    <cellStyle name="货币 2 2 2 6 2" xfId="3975"/>
    <cellStyle name="链接单元格 2 2" xfId="3976"/>
    <cellStyle name="货币 2 2 3" xfId="3977"/>
    <cellStyle name="链接单元格 2 2 2" xfId="3978"/>
    <cellStyle name="货币 2 2 3 2" xfId="3979"/>
    <cellStyle name="货币 2 2 3 4 2" xfId="3980"/>
    <cellStyle name="链接单元格 2 3" xfId="3981"/>
    <cellStyle name="货币 2 2 4" xfId="3982"/>
    <cellStyle name="货币 2 2 4 3" xfId="3983"/>
    <cellStyle name="货币 2 2 4 5" xfId="3984"/>
    <cellStyle name="链接单元格 2 4" xfId="3985"/>
    <cellStyle name="货币 2 2 5" xfId="3986"/>
    <cellStyle name="货币 2 2 6" xfId="3987"/>
    <cellStyle name="货币 2 2 6 4" xfId="3988"/>
    <cellStyle name="货币 2 2 6 4 2" xfId="3989"/>
    <cellStyle name="货币 2 2 8" xfId="3990"/>
    <cellStyle name="货币 2 3 2" xfId="3991"/>
    <cellStyle name="货币 2 3 2 4 2" xfId="3992"/>
    <cellStyle name="链接单元格 3 3" xfId="3993"/>
    <cellStyle name="货币 2 3 4" xfId="3994"/>
    <cellStyle name="链接单元格 3 4" xfId="3995"/>
    <cellStyle name="货币 2 3 5" xfId="3996"/>
    <cellStyle name="货币 2 3 7" xfId="3997"/>
    <cellStyle name="货币 2 3 8" xfId="3998"/>
    <cellStyle name="货币 2 4" xfId="3999"/>
    <cellStyle name="货币 2 4 2" xfId="4000"/>
    <cellStyle name="链接单元格 4 2" xfId="4001"/>
    <cellStyle name="货币 2 4 3" xfId="4002"/>
    <cellStyle name="链接单元格 4 3" xfId="4003"/>
    <cellStyle name="货币 2 4 4" xfId="4004"/>
    <cellStyle name="货币 2 4 5" xfId="4005"/>
    <cellStyle name="货币 2 5" xfId="4006"/>
    <cellStyle name="货币 2 5 2" xfId="4007"/>
    <cellStyle name="货币 2 5 2 2" xfId="4008"/>
    <cellStyle name="链接单元格 5 2" xfId="4009"/>
    <cellStyle name="货币 2 5 3" xfId="4010"/>
    <cellStyle name="链接单元格 5 3" xfId="4011"/>
    <cellStyle name="货币 2 5 4" xfId="4012"/>
    <cellStyle name="货币 2 5 4 2" xfId="4013"/>
    <cellStyle name="货币 2 5 5" xfId="4014"/>
    <cellStyle name="货币 2 6 2 2" xfId="4015"/>
    <cellStyle name="货币 2 6 3 2" xfId="4016"/>
    <cellStyle name="货币 2 6 4" xfId="4017"/>
    <cellStyle name="计算 2 3 2 2 2" xfId="4018"/>
    <cellStyle name="货币 2 9" xfId="4019"/>
    <cellStyle name="检查单元格 4 3" xfId="4020"/>
    <cellStyle name="货币 3 10" xfId="4021"/>
    <cellStyle name="货币 3 2" xfId="4022"/>
    <cellStyle name="输入 2 5" xfId="4023"/>
    <cellStyle name="货币 3 2 2" xfId="4024"/>
    <cellStyle name="货币 3 2 2 2" xfId="4025"/>
    <cellStyle name="货币 3 2 2 2 2" xfId="4026"/>
    <cellStyle name="货币 3 2 2 3" xfId="4027"/>
    <cellStyle name="货币 3 2 2 3 2" xfId="4028"/>
    <cellStyle name="货币 3 2 2 4" xfId="4029"/>
    <cellStyle name="货币 3 2 2 4 2" xfId="4030"/>
    <cellStyle name="货币 3 2 3" xfId="4031"/>
    <cellStyle name="货币 3 2 3 2" xfId="4032"/>
    <cellStyle name="货币 3 2 3 2 2" xfId="4033"/>
    <cellStyle name="货币 3 2 3 4" xfId="4034"/>
    <cellStyle name="货币 3 2 4" xfId="4035"/>
    <cellStyle name="货币 3 2 4 2" xfId="4036"/>
    <cellStyle name="货币 3 2 4 2 2" xfId="4037"/>
    <cellStyle name="货币 3 2 4 3" xfId="4038"/>
    <cellStyle name="货币 3 2 4 4" xfId="4039"/>
    <cellStyle name="货币 3 2 5 2" xfId="4040"/>
    <cellStyle name="货币 3 2 6" xfId="4041"/>
    <cellStyle name="货币 3 2 6 2" xfId="4042"/>
    <cellStyle name="货币 3 3" xfId="4043"/>
    <cellStyle name="输入 3 5" xfId="4044"/>
    <cellStyle name="货币 3 3 2" xfId="4045"/>
    <cellStyle name="货币 3 3 2 2" xfId="4046"/>
    <cellStyle name="货币 3 3 3" xfId="4047"/>
    <cellStyle name="货币 3 3 3 2" xfId="4048"/>
    <cellStyle name="货币 3 3 4" xfId="4049"/>
    <cellStyle name="货币 3 3 5" xfId="4050"/>
    <cellStyle name="货币 3 4" xfId="4051"/>
    <cellStyle name="货币 3 4 4" xfId="4052"/>
    <cellStyle name="货币 3 4 4 2" xfId="4053"/>
    <cellStyle name="货币 3 4 5" xfId="4054"/>
    <cellStyle name="货币 3 5" xfId="4055"/>
    <cellStyle name="货币 3 5 2" xfId="4056"/>
    <cellStyle name="货币 3 5 3" xfId="4057"/>
    <cellStyle name="货币 3 5 3 2" xfId="4058"/>
    <cellStyle name="货币 3 5 4" xfId="4059"/>
    <cellStyle name="货币 3 7" xfId="4060"/>
    <cellStyle name="注释 6" xfId="4061"/>
    <cellStyle name="货币 3 7 2" xfId="4062"/>
    <cellStyle name="货币 3 8" xfId="4063"/>
    <cellStyle name="货币 3 8 2" xfId="4064"/>
    <cellStyle name="货币 3 9" xfId="4065"/>
    <cellStyle name="货币 3 9 2" xfId="4066"/>
    <cellStyle name="货币 4 10" xfId="4067"/>
    <cellStyle name="货币 4 2" xfId="4068"/>
    <cellStyle name="货币 4 2 2" xfId="4069"/>
    <cellStyle name="货币 4 2 2 2" xfId="4070"/>
    <cellStyle name="货币 4 2 2 2 2" xfId="4071"/>
    <cellStyle name="货币 4 2 2 3 2" xfId="4072"/>
    <cellStyle name="货币 4 2 2 4 2" xfId="4073"/>
    <cellStyle name="货币 4 2 3" xfId="4074"/>
    <cellStyle name="货币 4 2 3 2" xfId="4075"/>
    <cellStyle name="货币 4 2 3 2 2" xfId="4076"/>
    <cellStyle name="货币 4 2 3 3" xfId="4077"/>
    <cellStyle name="货币 4 2 3 4" xfId="4078"/>
    <cellStyle name="货币 4 2 4 2" xfId="4079"/>
    <cellStyle name="货币 4 2 4 3" xfId="4080"/>
    <cellStyle name="货币 4 2 4 4" xfId="4081"/>
    <cellStyle name="货币 4 2 4 4 2" xfId="4082"/>
    <cellStyle name="货币 4 2 5" xfId="4083"/>
    <cellStyle name="货币 4 2 5 2" xfId="4084"/>
    <cellStyle name="货币 4 2 6" xfId="4085"/>
    <cellStyle name="货币 4 2 6 2" xfId="4086"/>
    <cellStyle name="货币 4 2 7" xfId="4087"/>
    <cellStyle name="货币 4 3" xfId="4088"/>
    <cellStyle name="货币 4 3 2" xfId="4089"/>
    <cellStyle name="货币 4 3 2 2" xfId="4090"/>
    <cellStyle name="货币 4 3 3" xfId="4091"/>
    <cellStyle name="货币 4 3 3 2" xfId="4092"/>
    <cellStyle name="货币 4 3 4" xfId="4093"/>
    <cellStyle name="货币 4 3 4 2" xfId="4094"/>
  </cellStyles>
  <dxfs count="2">
    <dxf>
      <font>
        <b/>
        <i val="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="85" zoomScaleNormal="85" zoomScaleSheetLayoutView="100" workbookViewId="0" topLeftCell="A1">
      <selection activeCell="I16" sqref="I16"/>
    </sheetView>
  </sheetViews>
  <sheetFormatPr defaultColWidth="9.00390625" defaultRowHeight="14.25"/>
  <cols>
    <col min="1" max="1" width="4.375" style="265" customWidth="1"/>
    <col min="2" max="2" width="69.125" style="266" customWidth="1"/>
    <col min="3" max="3" width="14.25390625" style="265" customWidth="1"/>
    <col min="4" max="8" width="9.00390625" style="266" customWidth="1"/>
    <col min="9" max="9" width="58.625" style="266" customWidth="1"/>
    <col min="10" max="16384" width="9.00390625" style="266" customWidth="1"/>
  </cols>
  <sheetData>
    <row r="1" spans="1:2" ht="20.25" customHeight="1">
      <c r="A1" s="267" t="s">
        <v>0</v>
      </c>
      <c r="B1" s="267"/>
    </row>
    <row r="2" spans="1:3" ht="22.5">
      <c r="A2" s="268" t="s">
        <v>1</v>
      </c>
      <c r="B2" s="268"/>
      <c r="C2" s="268"/>
    </row>
    <row r="3" spans="1:2" ht="14.25">
      <c r="A3" s="269"/>
      <c r="B3" s="269"/>
    </row>
    <row r="4" spans="1:3" ht="24.75" customHeight="1">
      <c r="A4" s="270" t="s">
        <v>2</v>
      </c>
      <c r="B4" s="270"/>
      <c r="C4" s="271" t="s">
        <v>3</v>
      </c>
    </row>
    <row r="5" spans="1:3" ht="24.75" customHeight="1">
      <c r="A5" s="272" t="s">
        <v>4</v>
      </c>
      <c r="B5" s="273" t="s">
        <v>5</v>
      </c>
      <c r="C5" s="274" t="s">
        <v>6</v>
      </c>
    </row>
    <row r="6" spans="1:3" ht="24.75" customHeight="1">
      <c r="A6" s="272" t="s">
        <v>7</v>
      </c>
      <c r="B6" s="273" t="s">
        <v>8</v>
      </c>
      <c r="C6" s="274" t="s">
        <v>6</v>
      </c>
    </row>
    <row r="7" spans="1:3" ht="24.75" customHeight="1">
      <c r="A7" s="272" t="s">
        <v>9</v>
      </c>
      <c r="B7" s="273" t="s">
        <v>10</v>
      </c>
      <c r="C7" s="275" t="s">
        <v>11</v>
      </c>
    </row>
    <row r="8" spans="1:3" ht="24.75" customHeight="1">
      <c r="A8" s="272" t="s">
        <v>12</v>
      </c>
      <c r="B8" s="273" t="s">
        <v>13</v>
      </c>
      <c r="C8" s="272" t="s">
        <v>6</v>
      </c>
    </row>
    <row r="9" spans="1:3" ht="24.75" customHeight="1">
      <c r="A9" s="272" t="s">
        <v>14</v>
      </c>
      <c r="B9" s="273" t="s">
        <v>15</v>
      </c>
      <c r="C9" s="272" t="s">
        <v>6</v>
      </c>
    </row>
    <row r="10" spans="1:3" ht="24.75" customHeight="1">
      <c r="A10" s="272" t="s">
        <v>16</v>
      </c>
      <c r="B10" s="273" t="s">
        <v>17</v>
      </c>
      <c r="C10" s="272" t="s">
        <v>6</v>
      </c>
    </row>
    <row r="11" spans="1:3" ht="24.75" customHeight="1">
      <c r="A11" s="272" t="s">
        <v>18</v>
      </c>
      <c r="B11" s="273" t="s">
        <v>19</v>
      </c>
      <c r="C11" s="272" t="s">
        <v>6</v>
      </c>
    </row>
    <row r="12" spans="1:3" ht="24.75" customHeight="1">
      <c r="A12" s="272" t="s">
        <v>20</v>
      </c>
      <c r="B12" s="273" t="s">
        <v>21</v>
      </c>
      <c r="C12" s="272" t="s">
        <v>6</v>
      </c>
    </row>
    <row r="13" spans="1:3" ht="24.75" customHeight="1">
      <c r="A13" s="272" t="s">
        <v>22</v>
      </c>
      <c r="B13" s="273" t="s">
        <v>23</v>
      </c>
      <c r="C13" s="272" t="s">
        <v>6</v>
      </c>
    </row>
    <row r="14" spans="1:3" ht="24.75" customHeight="1">
      <c r="A14" s="272" t="s">
        <v>24</v>
      </c>
      <c r="B14" s="273" t="s">
        <v>25</v>
      </c>
      <c r="C14" s="275" t="s">
        <v>11</v>
      </c>
    </row>
    <row r="15" spans="1:3" ht="24.75" customHeight="1">
      <c r="A15" s="272" t="s">
        <v>26</v>
      </c>
      <c r="B15" s="273" t="s">
        <v>27</v>
      </c>
      <c r="C15" s="275" t="s">
        <v>11</v>
      </c>
    </row>
    <row r="16" spans="1:3" ht="24.75" customHeight="1">
      <c r="A16" s="272" t="s">
        <v>28</v>
      </c>
      <c r="B16" s="273" t="s">
        <v>29</v>
      </c>
      <c r="C16" s="272" t="s">
        <v>6</v>
      </c>
    </row>
    <row r="17" spans="1:3" ht="24.75" customHeight="1">
      <c r="A17" s="272" t="s">
        <v>30</v>
      </c>
      <c r="B17" s="273" t="s">
        <v>31</v>
      </c>
      <c r="C17" s="272" t="s">
        <v>6</v>
      </c>
    </row>
    <row r="18" spans="1:3" ht="24.75" customHeight="1">
      <c r="A18" s="272" t="s">
        <v>32</v>
      </c>
      <c r="B18" s="273" t="s">
        <v>33</v>
      </c>
      <c r="C18" s="272" t="s">
        <v>6</v>
      </c>
    </row>
    <row r="19" spans="1:3" ht="24.75" customHeight="1">
      <c r="A19" s="272" t="s">
        <v>34</v>
      </c>
      <c r="B19" s="273" t="s">
        <v>35</v>
      </c>
      <c r="C19" s="275" t="s">
        <v>11</v>
      </c>
    </row>
    <row r="20" spans="1:3" ht="24.75" customHeight="1">
      <c r="A20" s="272" t="s">
        <v>36</v>
      </c>
      <c r="B20" s="273" t="s">
        <v>37</v>
      </c>
      <c r="C20" s="275" t="s">
        <v>11</v>
      </c>
    </row>
    <row r="21" spans="1:3" ht="24.75" customHeight="1">
      <c r="A21" s="272" t="s">
        <v>38</v>
      </c>
      <c r="B21" s="273" t="s">
        <v>39</v>
      </c>
      <c r="C21" s="272" t="s">
        <v>6</v>
      </c>
    </row>
    <row r="22" spans="1:3" ht="24.75" customHeight="1">
      <c r="A22" s="272" t="s">
        <v>40</v>
      </c>
      <c r="B22" s="273" t="s">
        <v>41</v>
      </c>
      <c r="C22" s="272" t="s">
        <v>6</v>
      </c>
    </row>
    <row r="23" spans="1:3" ht="24.75" customHeight="1">
      <c r="A23" s="272" t="s">
        <v>42</v>
      </c>
      <c r="B23" s="273" t="s">
        <v>43</v>
      </c>
      <c r="C23" s="275" t="s">
        <v>11</v>
      </c>
    </row>
    <row r="24" spans="1:3" ht="24.75" customHeight="1">
      <c r="A24" s="272" t="s">
        <v>44</v>
      </c>
      <c r="B24" s="273" t="s">
        <v>45</v>
      </c>
      <c r="C24" s="275" t="s">
        <v>11</v>
      </c>
    </row>
    <row r="25" spans="1:3" ht="24.75" customHeight="1">
      <c r="A25" s="272" t="s">
        <v>46</v>
      </c>
      <c r="B25" s="273" t="s">
        <v>47</v>
      </c>
      <c r="C25" s="272" t="s">
        <v>6</v>
      </c>
    </row>
    <row r="26" spans="1:3" ht="24.75" customHeight="1">
      <c r="A26" s="272" t="s">
        <v>48</v>
      </c>
      <c r="B26" s="273" t="s">
        <v>49</v>
      </c>
      <c r="C26" s="272" t="s">
        <v>6</v>
      </c>
    </row>
    <row r="27" spans="1:3" ht="24.75" customHeight="1">
      <c r="A27" s="272" t="s">
        <v>50</v>
      </c>
      <c r="B27" s="273" t="s">
        <v>51</v>
      </c>
      <c r="C27" s="275" t="s">
        <v>52</v>
      </c>
    </row>
    <row r="28" spans="1:3" ht="15" customHeight="1">
      <c r="A28" s="276" t="s">
        <v>53</v>
      </c>
      <c r="B28" s="276"/>
      <c r="C28" s="276"/>
    </row>
    <row r="29" spans="1:3" ht="14.25">
      <c r="A29" s="277"/>
      <c r="B29" s="277"/>
      <c r="C29" s="277"/>
    </row>
    <row r="30" spans="1:3" ht="42" customHeight="1">
      <c r="A30" s="277"/>
      <c r="B30" s="277"/>
      <c r="C30" s="277"/>
    </row>
  </sheetData>
  <sheetProtection/>
  <mergeCells count="5">
    <mergeCell ref="A1:B1"/>
    <mergeCell ref="A2:C2"/>
    <mergeCell ref="A3:B3"/>
    <mergeCell ref="A4:B4"/>
    <mergeCell ref="A28:C30"/>
  </mergeCells>
  <printOptions/>
  <pageMargins left="0.71" right="0.71" top="0.75" bottom="0.75" header="0.31" footer="0.31"/>
  <pageSetup fitToHeight="0" fitToWidth="1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SheetLayoutView="100" workbookViewId="0" topLeftCell="A1">
      <selection activeCell="M13" sqref="M13"/>
    </sheetView>
  </sheetViews>
  <sheetFormatPr defaultColWidth="8.625" defaultRowHeight="14.25"/>
  <cols>
    <col min="1" max="1" width="43.125" style="146" customWidth="1"/>
    <col min="2" max="2" width="13.00390625" style="146" customWidth="1"/>
    <col min="3" max="3" width="13.50390625" style="146" customWidth="1"/>
    <col min="4" max="4" width="16.00390625" style="146" customWidth="1"/>
    <col min="5" max="16384" width="8.625" style="146" customWidth="1"/>
  </cols>
  <sheetData>
    <row r="1" spans="1:4" ht="21.75" customHeight="1">
      <c r="A1" s="147" t="s">
        <v>901</v>
      </c>
      <c r="B1" s="148"/>
      <c r="C1" s="148"/>
      <c r="D1" s="148"/>
    </row>
    <row r="2" spans="1:4" ht="20.25">
      <c r="A2" s="149" t="s">
        <v>902</v>
      </c>
      <c r="B2" s="149"/>
      <c r="C2" s="149"/>
      <c r="D2" s="149"/>
    </row>
    <row r="3" spans="1:4" ht="14.25">
      <c r="A3" s="150" t="s">
        <v>56</v>
      </c>
      <c r="B3" s="150"/>
      <c r="C3" s="150"/>
      <c r="D3" s="150"/>
    </row>
    <row r="4" spans="1:4" ht="48" customHeight="1">
      <c r="A4" s="151" t="s">
        <v>847</v>
      </c>
      <c r="B4" s="6" t="s">
        <v>58</v>
      </c>
      <c r="C4" s="7" t="s">
        <v>59</v>
      </c>
      <c r="D4" s="7" t="s">
        <v>60</v>
      </c>
    </row>
    <row r="5" spans="1:4" ht="24" customHeight="1">
      <c r="A5" s="152" t="s">
        <v>154</v>
      </c>
      <c r="B5" s="153">
        <f>B6+B7+B8</f>
        <v>1385.14</v>
      </c>
      <c r="C5" s="153">
        <f>C6+C7+C8</f>
        <v>1462.18</v>
      </c>
      <c r="D5" s="154">
        <f aca="true" t="shared" si="0" ref="D5:D10">B5/C5*100</f>
        <v>94.73</v>
      </c>
    </row>
    <row r="6" spans="1:4" ht="32.25" customHeight="1">
      <c r="A6" s="155" t="s">
        <v>903</v>
      </c>
      <c r="B6" s="153">
        <v>133.16</v>
      </c>
      <c r="C6" s="153">
        <v>136</v>
      </c>
      <c r="D6" s="154">
        <f t="shared" si="0"/>
        <v>97.91</v>
      </c>
    </row>
    <row r="7" spans="1:4" ht="32.25" customHeight="1">
      <c r="A7" s="155" t="s">
        <v>904</v>
      </c>
      <c r="B7" s="153">
        <v>301.62</v>
      </c>
      <c r="C7" s="153">
        <v>352.55</v>
      </c>
      <c r="D7" s="154">
        <f t="shared" si="0"/>
        <v>85.55</v>
      </c>
    </row>
    <row r="8" spans="1:4" ht="32.25" customHeight="1">
      <c r="A8" s="155" t="s">
        <v>905</v>
      </c>
      <c r="B8" s="153">
        <f>SUM(B9:B10)</f>
        <v>950.36</v>
      </c>
      <c r="C8" s="153">
        <f>SUM(C9:C10)</f>
        <v>973.63</v>
      </c>
      <c r="D8" s="154">
        <f t="shared" si="0"/>
        <v>97.61</v>
      </c>
    </row>
    <row r="9" spans="1:4" ht="32.25" customHeight="1">
      <c r="A9" s="156" t="s">
        <v>906</v>
      </c>
      <c r="B9" s="153">
        <v>670.36</v>
      </c>
      <c r="C9" s="153">
        <v>768.63</v>
      </c>
      <c r="D9" s="154">
        <f t="shared" si="0"/>
        <v>87.21</v>
      </c>
    </row>
    <row r="10" spans="1:4" ht="32.25" customHeight="1">
      <c r="A10" s="156" t="s">
        <v>907</v>
      </c>
      <c r="B10" s="153">
        <v>280</v>
      </c>
      <c r="C10" s="153">
        <v>205</v>
      </c>
      <c r="D10" s="154">
        <f t="shared" si="0"/>
        <v>136.59</v>
      </c>
    </row>
    <row r="12" ht="15" customHeight="1">
      <c r="A12" s="157" t="s">
        <v>908</v>
      </c>
    </row>
    <row r="13" spans="1:4" ht="100.5" customHeight="1">
      <c r="A13" s="158" t="s">
        <v>909</v>
      </c>
      <c r="B13" s="158"/>
      <c r="C13" s="158"/>
      <c r="D13" s="158"/>
    </row>
    <row r="14" spans="1:4" ht="81" customHeight="1">
      <c r="A14" s="159" t="s">
        <v>910</v>
      </c>
      <c r="B14" s="159"/>
      <c r="C14" s="159"/>
      <c r="D14" s="159"/>
    </row>
    <row r="15" spans="1:4" ht="14.25">
      <c r="A15" s="160"/>
      <c r="B15" s="160"/>
      <c r="C15" s="160"/>
      <c r="D15" s="160"/>
    </row>
    <row r="16" spans="1:4" ht="14.25">
      <c r="A16" s="161"/>
      <c r="B16" s="161"/>
      <c r="C16" s="161"/>
      <c r="D16" s="161"/>
    </row>
    <row r="17" spans="1:4" ht="14.25">
      <c r="A17" s="161"/>
      <c r="B17" s="161"/>
      <c r="C17" s="161"/>
      <c r="D17" s="161"/>
    </row>
  </sheetData>
  <sheetProtection/>
  <mergeCells count="4">
    <mergeCell ref="A2:D2"/>
    <mergeCell ref="A3:D3"/>
    <mergeCell ref="A13:D13"/>
    <mergeCell ref="A14:D14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41.625" style="1" customWidth="1"/>
    <col min="2" max="2" width="14.625" style="1" customWidth="1"/>
    <col min="3" max="3" width="11.50390625" style="1" customWidth="1"/>
    <col min="4" max="4" width="15.625" style="1" customWidth="1"/>
    <col min="5" max="16384" width="9.00390625" style="1" customWidth="1"/>
  </cols>
  <sheetData>
    <row r="1" ht="21.75" customHeight="1">
      <c r="A1" s="2" t="s">
        <v>911</v>
      </c>
    </row>
    <row r="2" spans="1:4" ht="27" customHeight="1">
      <c r="A2" s="97" t="s">
        <v>912</v>
      </c>
      <c r="B2" s="97"/>
      <c r="C2" s="97"/>
      <c r="D2" s="97"/>
    </row>
    <row r="3" spans="1:4" ht="14.25">
      <c r="A3" s="98"/>
      <c r="B3" s="99"/>
      <c r="C3" s="99"/>
      <c r="D3" s="141" t="s">
        <v>846</v>
      </c>
    </row>
    <row r="4" spans="1:4" ht="45.75" customHeight="1">
      <c r="A4" s="103" t="s">
        <v>913</v>
      </c>
      <c r="B4" s="6" t="s">
        <v>58</v>
      </c>
      <c r="C4" s="7" t="s">
        <v>914</v>
      </c>
      <c r="D4" s="7" t="s">
        <v>915</v>
      </c>
    </row>
    <row r="5" spans="1:4" ht="18.75" customHeight="1">
      <c r="A5" s="142" t="s">
        <v>916</v>
      </c>
      <c r="B5" s="6"/>
      <c r="C5" s="7"/>
      <c r="D5" s="7"/>
    </row>
    <row r="6" spans="1:4" ht="18.75" customHeight="1">
      <c r="A6" s="143" t="s">
        <v>917</v>
      </c>
      <c r="B6" s="6"/>
      <c r="C6" s="7"/>
      <c r="D6" s="7"/>
    </row>
    <row r="7" spans="1:4" ht="17.25" customHeight="1">
      <c r="A7" s="144" t="s">
        <v>918</v>
      </c>
      <c r="B7" s="145"/>
      <c r="C7" s="145"/>
      <c r="D7" s="145"/>
    </row>
    <row r="8" spans="1:4" ht="17.25" customHeight="1">
      <c r="A8" s="144" t="s">
        <v>919</v>
      </c>
      <c r="B8" s="145"/>
      <c r="C8" s="145"/>
      <c r="D8" s="145"/>
    </row>
    <row r="9" spans="1:6" ht="17.25" customHeight="1">
      <c r="A9" s="144" t="s">
        <v>920</v>
      </c>
      <c r="B9" s="145"/>
      <c r="C9" s="145"/>
      <c r="D9" s="145"/>
      <c r="F9" s="138"/>
    </row>
    <row r="10" spans="1:4" ht="17.25" customHeight="1">
      <c r="A10" s="144" t="s">
        <v>921</v>
      </c>
      <c r="B10" s="102"/>
      <c r="C10" s="102"/>
      <c r="D10" s="102"/>
    </row>
    <row r="11" spans="1:4" ht="17.25" customHeight="1">
      <c r="A11" s="144" t="s">
        <v>922</v>
      </c>
      <c r="B11" s="102"/>
      <c r="C11" s="102"/>
      <c r="D11" s="102"/>
    </row>
    <row r="12" spans="1:4" ht="17.25" customHeight="1">
      <c r="A12" s="144" t="s">
        <v>923</v>
      </c>
      <c r="B12" s="102"/>
      <c r="C12" s="102"/>
      <c r="D12" s="102"/>
    </row>
    <row r="13" spans="1:4" ht="17.25" customHeight="1">
      <c r="A13" s="144" t="s">
        <v>924</v>
      </c>
      <c r="B13" s="102"/>
      <c r="C13" s="102"/>
      <c r="D13" s="102"/>
    </row>
    <row r="14" spans="1:4" ht="17.25" customHeight="1">
      <c r="A14" s="144" t="s">
        <v>925</v>
      </c>
      <c r="B14" s="102"/>
      <c r="C14" s="102"/>
      <c r="D14" s="102"/>
    </row>
    <row r="15" spans="1:4" ht="17.25" customHeight="1">
      <c r="A15" s="144" t="s">
        <v>926</v>
      </c>
      <c r="B15" s="102"/>
      <c r="C15" s="102"/>
      <c r="D15" s="102"/>
    </row>
    <row r="16" spans="1:4" ht="17.25" customHeight="1">
      <c r="A16" s="144" t="s">
        <v>927</v>
      </c>
      <c r="B16" s="102"/>
      <c r="C16" s="102"/>
      <c r="D16" s="102"/>
    </row>
    <row r="17" spans="1:4" ht="17.25" customHeight="1">
      <c r="A17" s="144" t="s">
        <v>928</v>
      </c>
      <c r="B17" s="102"/>
      <c r="C17" s="102"/>
      <c r="D17" s="102"/>
    </row>
    <row r="18" spans="1:4" ht="17.25" customHeight="1">
      <c r="A18" s="144" t="s">
        <v>929</v>
      </c>
      <c r="B18" s="102"/>
      <c r="C18" s="102"/>
      <c r="D18" s="102"/>
    </row>
    <row r="19" spans="1:4" ht="17.25" customHeight="1">
      <c r="A19" s="144" t="s">
        <v>930</v>
      </c>
      <c r="B19" s="102"/>
      <c r="C19" s="102"/>
      <c r="D19" s="102"/>
    </row>
    <row r="20" spans="1:4" ht="17.25" customHeight="1">
      <c r="A20" s="103" t="s">
        <v>931</v>
      </c>
      <c r="B20" s="102"/>
      <c r="C20" s="102"/>
      <c r="D20" s="102"/>
    </row>
    <row r="21" spans="1:4" ht="17.25" customHeight="1">
      <c r="A21" s="139" t="s">
        <v>932</v>
      </c>
      <c r="B21" s="102"/>
      <c r="C21" s="102"/>
      <c r="D21" s="102"/>
    </row>
    <row r="22" spans="1:4" ht="17.25" customHeight="1">
      <c r="A22" s="139" t="s">
        <v>933</v>
      </c>
      <c r="B22" s="102"/>
      <c r="C22" s="102"/>
      <c r="D22" s="102"/>
    </row>
    <row r="23" spans="1:4" ht="17.25" customHeight="1">
      <c r="A23" s="143" t="s">
        <v>934</v>
      </c>
      <c r="B23" s="102"/>
      <c r="C23" s="102"/>
      <c r="D23" s="102"/>
    </row>
    <row r="24" spans="1:4" ht="17.25" customHeight="1">
      <c r="A24" s="143" t="s">
        <v>935</v>
      </c>
      <c r="B24" s="102"/>
      <c r="C24" s="102"/>
      <c r="D24" s="102"/>
    </row>
    <row r="25" spans="1:4" ht="17.25" customHeight="1">
      <c r="A25" s="143" t="s">
        <v>936</v>
      </c>
      <c r="B25" s="102"/>
      <c r="C25" s="102"/>
      <c r="D25" s="102"/>
    </row>
    <row r="26" spans="1:4" ht="17.25" customHeight="1">
      <c r="A26" s="102" t="s">
        <v>937</v>
      </c>
      <c r="B26" s="102"/>
      <c r="C26" s="102"/>
      <c r="D26" s="102"/>
    </row>
    <row r="27" spans="1:4" ht="17.25" customHeight="1">
      <c r="A27" s="102" t="s">
        <v>938</v>
      </c>
      <c r="B27" s="102"/>
      <c r="C27" s="102"/>
      <c r="D27" s="102"/>
    </row>
    <row r="28" spans="1:4" ht="17.25" customHeight="1">
      <c r="A28" s="103" t="s">
        <v>100</v>
      </c>
      <c r="B28" s="102"/>
      <c r="C28" s="102"/>
      <c r="D28" s="102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H31" sqref="H31"/>
    </sheetView>
  </sheetViews>
  <sheetFormatPr defaultColWidth="9.00390625" defaultRowHeight="14.25"/>
  <cols>
    <col min="1" max="1" width="34.50390625" style="1" customWidth="1"/>
    <col min="2" max="3" width="14.00390625" style="1" customWidth="1"/>
    <col min="4" max="4" width="19.125" style="1" customWidth="1"/>
    <col min="5" max="16384" width="9.00390625" style="1" customWidth="1"/>
  </cols>
  <sheetData>
    <row r="1" ht="14.25">
      <c r="A1" s="2" t="s">
        <v>939</v>
      </c>
    </row>
    <row r="2" spans="1:4" ht="20.25">
      <c r="A2" s="97" t="s">
        <v>940</v>
      </c>
      <c r="B2" s="97"/>
      <c r="C2" s="97"/>
      <c r="D2" s="97"/>
    </row>
    <row r="3" spans="1:4" ht="14.25">
      <c r="A3" s="98"/>
      <c r="B3" s="99"/>
      <c r="C3" s="99"/>
      <c r="D3" s="100" t="s">
        <v>846</v>
      </c>
    </row>
    <row r="4" spans="1:4" ht="45" customHeight="1">
      <c r="A4" s="101" t="s">
        <v>913</v>
      </c>
      <c r="B4" s="101" t="s">
        <v>58</v>
      </c>
      <c r="C4" s="7" t="s">
        <v>914</v>
      </c>
      <c r="D4" s="7" t="s">
        <v>915</v>
      </c>
    </row>
    <row r="5" spans="1:4" ht="19.5" customHeight="1">
      <c r="A5" s="102" t="s">
        <v>941</v>
      </c>
      <c r="B5" s="102"/>
      <c r="C5" s="102"/>
      <c r="D5" s="102"/>
    </row>
    <row r="6" spans="1:4" ht="19.5" customHeight="1">
      <c r="A6" s="102" t="s">
        <v>942</v>
      </c>
      <c r="B6" s="102"/>
      <c r="C6" s="102"/>
      <c r="D6" s="102"/>
    </row>
    <row r="7" spans="1:4" ht="19.5" customHeight="1">
      <c r="A7" s="102" t="s">
        <v>943</v>
      </c>
      <c r="B7" s="102"/>
      <c r="C7" s="102"/>
      <c r="D7" s="102"/>
    </row>
    <row r="8" spans="1:4" ht="19.5" customHeight="1">
      <c r="A8" s="102" t="s">
        <v>944</v>
      </c>
      <c r="B8" s="102"/>
      <c r="C8" s="102"/>
      <c r="D8" s="102"/>
    </row>
    <row r="9" spans="1:6" ht="19.5" customHeight="1">
      <c r="A9" s="102" t="s">
        <v>945</v>
      </c>
      <c r="B9" s="102"/>
      <c r="C9" s="102"/>
      <c r="D9" s="102"/>
      <c r="F9" s="138"/>
    </row>
    <row r="10" spans="1:4" ht="19.5" customHeight="1">
      <c r="A10" s="102" t="s">
        <v>946</v>
      </c>
      <c r="B10" s="102"/>
      <c r="C10" s="102"/>
      <c r="D10" s="102"/>
    </row>
    <row r="11" spans="1:4" ht="19.5" customHeight="1">
      <c r="A11" s="102" t="s">
        <v>947</v>
      </c>
      <c r="B11" s="102"/>
      <c r="C11" s="102"/>
      <c r="D11" s="102"/>
    </row>
    <row r="12" spans="1:4" ht="19.5" customHeight="1">
      <c r="A12" s="102" t="s">
        <v>948</v>
      </c>
      <c r="B12" s="102"/>
      <c r="C12" s="102"/>
      <c r="D12" s="102"/>
    </row>
    <row r="13" spans="1:4" ht="19.5" customHeight="1">
      <c r="A13" s="102" t="s">
        <v>949</v>
      </c>
      <c r="B13" s="102"/>
      <c r="C13" s="102"/>
      <c r="D13" s="102"/>
    </row>
    <row r="14" spans="1:4" ht="19.5" customHeight="1">
      <c r="A14" s="102" t="s">
        <v>950</v>
      </c>
      <c r="B14" s="102"/>
      <c r="C14" s="102"/>
      <c r="D14" s="102"/>
    </row>
    <row r="15" spans="1:4" ht="19.5" customHeight="1">
      <c r="A15" s="102" t="s">
        <v>951</v>
      </c>
      <c r="B15" s="102"/>
      <c r="C15" s="102"/>
      <c r="D15" s="102"/>
    </row>
    <row r="16" spans="1:4" ht="19.5" customHeight="1">
      <c r="A16" s="103" t="s">
        <v>952</v>
      </c>
      <c r="B16" s="102"/>
      <c r="C16" s="102"/>
      <c r="D16" s="102"/>
    </row>
    <row r="17" spans="1:4" ht="19.5" customHeight="1">
      <c r="A17" s="139" t="s">
        <v>131</v>
      </c>
      <c r="B17" s="102"/>
      <c r="C17" s="102"/>
      <c r="D17" s="102"/>
    </row>
    <row r="18" spans="1:4" ht="19.5" customHeight="1">
      <c r="A18" s="139" t="s">
        <v>132</v>
      </c>
      <c r="B18" s="102"/>
      <c r="C18" s="102"/>
      <c r="D18" s="102"/>
    </row>
    <row r="19" spans="1:4" ht="19.5" customHeight="1">
      <c r="A19" s="140" t="s">
        <v>953</v>
      </c>
      <c r="B19" s="102"/>
      <c r="C19" s="102"/>
      <c r="D19" s="102"/>
    </row>
    <row r="20" spans="1:4" ht="19.5" customHeight="1">
      <c r="A20" s="140" t="s">
        <v>954</v>
      </c>
      <c r="B20" s="102"/>
      <c r="C20" s="102"/>
      <c r="D20" s="102"/>
    </row>
    <row r="21" spans="1:4" ht="19.5" customHeight="1">
      <c r="A21" s="140" t="s">
        <v>839</v>
      </c>
      <c r="B21" s="102"/>
      <c r="C21" s="102"/>
      <c r="D21" s="102"/>
    </row>
    <row r="22" spans="1:4" ht="19.5" customHeight="1">
      <c r="A22" s="140" t="s">
        <v>955</v>
      </c>
      <c r="B22" s="102"/>
      <c r="C22" s="102"/>
      <c r="D22" s="102"/>
    </row>
    <row r="23" spans="1:4" ht="19.5" customHeight="1">
      <c r="A23" s="140" t="s">
        <v>956</v>
      </c>
      <c r="B23" s="102"/>
      <c r="C23" s="102"/>
      <c r="D23" s="102"/>
    </row>
    <row r="24" spans="1:4" ht="19.5" customHeight="1">
      <c r="A24" s="103" t="s">
        <v>146</v>
      </c>
      <c r="B24" s="102"/>
      <c r="C24" s="102"/>
      <c r="D24" s="102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41.625" style="73" customWidth="1"/>
    <col min="2" max="2" width="14.625" style="73" customWidth="1"/>
    <col min="3" max="3" width="11.50390625" style="73" customWidth="1"/>
    <col min="4" max="4" width="15.625" style="73" customWidth="1"/>
    <col min="5" max="16384" width="9.00390625" style="73" customWidth="1"/>
  </cols>
  <sheetData>
    <row r="1" ht="21.75" customHeight="1">
      <c r="A1" s="74" t="s">
        <v>957</v>
      </c>
    </row>
    <row r="2" spans="1:4" ht="27" customHeight="1">
      <c r="A2" s="75" t="s">
        <v>958</v>
      </c>
      <c r="B2" s="75"/>
      <c r="C2" s="75"/>
      <c r="D2" s="75"/>
    </row>
    <row r="3" spans="1:4" ht="14.25">
      <c r="A3" s="76"/>
      <c r="B3" s="77"/>
      <c r="C3" s="77"/>
      <c r="D3" s="132" t="s">
        <v>846</v>
      </c>
    </row>
    <row r="4" spans="1:4" ht="45.75" customHeight="1">
      <c r="A4" s="89" t="s">
        <v>913</v>
      </c>
      <c r="B4" s="6" t="s">
        <v>58</v>
      </c>
      <c r="C4" s="7" t="s">
        <v>59</v>
      </c>
      <c r="D4" s="7" t="s">
        <v>60</v>
      </c>
    </row>
    <row r="5" spans="1:4" ht="18.75" customHeight="1">
      <c r="A5" s="133" t="s">
        <v>916</v>
      </c>
      <c r="B5" s="134">
        <f>B6</f>
        <v>97229</v>
      </c>
      <c r="C5" s="134">
        <f>C6</f>
        <v>76600</v>
      </c>
      <c r="D5" s="135">
        <f>B5/C5*100</f>
        <v>126.93</v>
      </c>
    </row>
    <row r="6" spans="1:4" ht="18.75" customHeight="1">
      <c r="A6" s="91" t="s">
        <v>917</v>
      </c>
      <c r="B6" s="134">
        <f>SUM(B7:B19)</f>
        <v>97229</v>
      </c>
      <c r="C6" s="134">
        <f>SUM(C7:C19)</f>
        <v>76600</v>
      </c>
      <c r="D6" s="135">
        <f aca="true" t="shared" si="0" ref="D6:D20">B6/C6*100</f>
        <v>126.93</v>
      </c>
    </row>
    <row r="7" spans="1:4" ht="17.25" customHeight="1">
      <c r="A7" s="136" t="s">
        <v>918</v>
      </c>
      <c r="B7" s="134">
        <v>0</v>
      </c>
      <c r="C7" s="134">
        <v>0</v>
      </c>
      <c r="D7" s="135"/>
    </row>
    <row r="8" spans="1:4" ht="17.25" customHeight="1">
      <c r="A8" s="136" t="s">
        <v>919</v>
      </c>
      <c r="B8" s="134">
        <v>0</v>
      </c>
      <c r="C8" s="134">
        <v>0</v>
      </c>
      <c r="D8" s="135"/>
    </row>
    <row r="9" spans="1:6" ht="17.25" customHeight="1">
      <c r="A9" s="136" t="s">
        <v>920</v>
      </c>
      <c r="B9" s="134">
        <v>2400</v>
      </c>
      <c r="C9" s="134">
        <v>2400</v>
      </c>
      <c r="D9" s="135">
        <f t="shared" si="0"/>
        <v>100</v>
      </c>
      <c r="F9" s="137"/>
    </row>
    <row r="10" spans="1:4" ht="17.25" customHeight="1">
      <c r="A10" s="136" t="s">
        <v>921</v>
      </c>
      <c r="B10" s="134">
        <v>600</v>
      </c>
      <c r="C10" s="134">
        <v>600</v>
      </c>
      <c r="D10" s="135">
        <f t="shared" si="0"/>
        <v>100</v>
      </c>
    </row>
    <row r="11" spans="1:4" ht="17.25" customHeight="1">
      <c r="A11" s="136" t="s">
        <v>922</v>
      </c>
      <c r="B11" s="134">
        <v>92929</v>
      </c>
      <c r="C11" s="134">
        <v>72200</v>
      </c>
      <c r="D11" s="135">
        <f t="shared" si="0"/>
        <v>128.71</v>
      </c>
    </row>
    <row r="12" spans="1:4" ht="17.25" customHeight="1">
      <c r="A12" s="136" t="s">
        <v>923</v>
      </c>
      <c r="B12" s="134">
        <v>0</v>
      </c>
      <c r="C12" s="134">
        <v>0</v>
      </c>
      <c r="D12" s="135"/>
    </row>
    <row r="13" spans="1:4" ht="17.25" customHeight="1">
      <c r="A13" s="136" t="s">
        <v>924</v>
      </c>
      <c r="B13" s="134">
        <v>300</v>
      </c>
      <c r="C13" s="134">
        <v>300</v>
      </c>
      <c r="D13" s="135">
        <f t="shared" si="0"/>
        <v>100</v>
      </c>
    </row>
    <row r="14" spans="1:4" ht="17.25" customHeight="1">
      <c r="A14" s="136" t="s">
        <v>925</v>
      </c>
      <c r="B14" s="134">
        <v>500</v>
      </c>
      <c r="C14" s="134">
        <v>600</v>
      </c>
      <c r="D14" s="135">
        <f t="shared" si="0"/>
        <v>83.33</v>
      </c>
    </row>
    <row r="15" spans="1:4" ht="17.25" customHeight="1">
      <c r="A15" s="136" t="s">
        <v>926</v>
      </c>
      <c r="B15" s="134">
        <v>0</v>
      </c>
      <c r="C15" s="134">
        <v>0</v>
      </c>
      <c r="D15" s="135"/>
    </row>
    <row r="16" spans="1:4" ht="17.25" customHeight="1">
      <c r="A16" s="136" t="s">
        <v>927</v>
      </c>
      <c r="B16" s="134">
        <v>0</v>
      </c>
      <c r="C16" s="134">
        <v>0</v>
      </c>
      <c r="D16" s="135"/>
    </row>
    <row r="17" spans="1:4" ht="17.25" customHeight="1">
      <c r="A17" s="136" t="s">
        <v>928</v>
      </c>
      <c r="B17" s="134">
        <v>500</v>
      </c>
      <c r="C17" s="134">
        <v>500</v>
      </c>
      <c r="D17" s="135">
        <f t="shared" si="0"/>
        <v>100</v>
      </c>
    </row>
    <row r="18" spans="1:4" ht="17.25" customHeight="1">
      <c r="A18" s="136" t="s">
        <v>929</v>
      </c>
      <c r="B18" s="134">
        <v>0</v>
      </c>
      <c r="C18" s="134">
        <v>0</v>
      </c>
      <c r="D18" s="135"/>
    </row>
    <row r="19" spans="1:4" ht="17.25" customHeight="1">
      <c r="A19" s="136" t="s">
        <v>930</v>
      </c>
      <c r="B19" s="134">
        <v>0</v>
      </c>
      <c r="C19" s="134">
        <v>0</v>
      </c>
      <c r="D19" s="135"/>
    </row>
    <row r="20" spans="1:4" ht="17.25" customHeight="1">
      <c r="A20" s="89" t="s">
        <v>931</v>
      </c>
      <c r="B20" s="134">
        <f>B5</f>
        <v>97229</v>
      </c>
      <c r="C20" s="134">
        <f>C5</f>
        <v>76600</v>
      </c>
      <c r="D20" s="135">
        <f t="shared" si="0"/>
        <v>126.93</v>
      </c>
    </row>
    <row r="21" spans="1:4" ht="17.25" customHeight="1">
      <c r="A21" s="82" t="s">
        <v>932</v>
      </c>
      <c r="B21" s="83"/>
      <c r="C21" s="83"/>
      <c r="D21" s="135"/>
    </row>
    <row r="22" spans="1:4" ht="17.25" customHeight="1">
      <c r="A22" s="82" t="s">
        <v>933</v>
      </c>
      <c r="B22" s="83">
        <f>SUM(B23:B27)</f>
        <v>795</v>
      </c>
      <c r="C22" s="83">
        <f>SUM(C23:C27)</f>
        <v>720</v>
      </c>
      <c r="D22" s="135">
        <f>B22/C22*100</f>
        <v>110.42</v>
      </c>
    </row>
    <row r="23" spans="1:4" ht="17.25" customHeight="1">
      <c r="A23" s="91" t="s">
        <v>934</v>
      </c>
      <c r="B23" s="83">
        <v>795</v>
      </c>
      <c r="C23" s="83">
        <v>720</v>
      </c>
      <c r="D23" s="135">
        <f>B23/C23*100</f>
        <v>110.42</v>
      </c>
    </row>
    <row r="24" spans="1:4" ht="17.25" customHeight="1">
      <c r="A24" s="91" t="s">
        <v>935</v>
      </c>
      <c r="B24" s="83"/>
      <c r="C24" s="83"/>
      <c r="D24" s="135"/>
    </row>
    <row r="25" spans="1:4" ht="17.25" customHeight="1">
      <c r="A25" s="91" t="s">
        <v>936</v>
      </c>
      <c r="B25" s="83"/>
      <c r="C25" s="83"/>
      <c r="D25" s="135"/>
    </row>
    <row r="26" spans="1:4" ht="17.25" customHeight="1">
      <c r="A26" s="83" t="s">
        <v>937</v>
      </c>
      <c r="B26" s="83"/>
      <c r="C26" s="83"/>
      <c r="D26" s="135"/>
    </row>
    <row r="27" spans="1:4" ht="17.25" customHeight="1">
      <c r="A27" s="83" t="s">
        <v>938</v>
      </c>
      <c r="B27" s="83"/>
      <c r="C27" s="83"/>
      <c r="D27" s="135"/>
    </row>
    <row r="28" spans="1:4" ht="17.25" customHeight="1">
      <c r="A28" s="89" t="s">
        <v>100</v>
      </c>
      <c r="B28" s="83">
        <f>B20+B22</f>
        <v>98024</v>
      </c>
      <c r="C28" s="83">
        <f>C20+C22</f>
        <v>77320</v>
      </c>
      <c r="D28" s="135">
        <f>B28/C28*100</f>
        <v>126.78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4.375" style="73" customWidth="1"/>
    <col min="2" max="2" width="14.375" style="73" customWidth="1"/>
    <col min="3" max="3" width="15.375" style="73" customWidth="1"/>
    <col min="4" max="4" width="17.875" style="73" customWidth="1"/>
    <col min="5" max="16384" width="9.00390625" style="73" customWidth="1"/>
  </cols>
  <sheetData>
    <row r="1" ht="18.75" customHeight="1">
      <c r="A1" s="74" t="s">
        <v>959</v>
      </c>
    </row>
    <row r="2" spans="1:4" ht="23.25" customHeight="1">
      <c r="A2" s="75" t="s">
        <v>960</v>
      </c>
      <c r="B2" s="75"/>
      <c r="C2" s="75"/>
      <c r="D2" s="75"/>
    </row>
    <row r="3" spans="1:4" ht="17.25" customHeight="1">
      <c r="A3" s="76"/>
      <c r="B3" s="77"/>
      <c r="C3" s="77"/>
      <c r="D3" s="121" t="s">
        <v>846</v>
      </c>
    </row>
    <row r="4" spans="1:4" ht="42" customHeight="1">
      <c r="A4" s="89" t="s">
        <v>913</v>
      </c>
      <c r="B4" s="122" t="s">
        <v>58</v>
      </c>
      <c r="C4" s="7" t="s">
        <v>59</v>
      </c>
      <c r="D4" s="7" t="s">
        <v>60</v>
      </c>
    </row>
    <row r="5" spans="1:4" ht="18.75" customHeight="1">
      <c r="A5" s="83" t="s">
        <v>941</v>
      </c>
      <c r="B5" s="83"/>
      <c r="C5" s="83">
        <f>SUM(C6)</f>
        <v>5</v>
      </c>
      <c r="D5" s="83">
        <f aca="true" t="shared" si="0" ref="D5:D10">B5/C5*100</f>
        <v>0</v>
      </c>
    </row>
    <row r="6" spans="1:4" ht="18.75" customHeight="1">
      <c r="A6" s="123" t="s">
        <v>961</v>
      </c>
      <c r="B6" s="83"/>
      <c r="C6" s="83">
        <f>SUM(C7)</f>
        <v>5</v>
      </c>
      <c r="D6" s="83">
        <f t="shared" si="0"/>
        <v>0</v>
      </c>
    </row>
    <row r="7" spans="1:4" ht="18.75" customHeight="1">
      <c r="A7" s="123" t="s">
        <v>962</v>
      </c>
      <c r="B7" s="83"/>
      <c r="C7" s="83">
        <v>5</v>
      </c>
      <c r="D7" s="83">
        <f t="shared" si="0"/>
        <v>0</v>
      </c>
    </row>
    <row r="8" spans="1:4" ht="18.75" customHeight="1">
      <c r="A8" s="83" t="s">
        <v>942</v>
      </c>
      <c r="B8" s="83"/>
      <c r="C8" s="83">
        <f>SUM(C9)</f>
        <v>668</v>
      </c>
      <c r="D8" s="83">
        <f t="shared" si="0"/>
        <v>0</v>
      </c>
    </row>
    <row r="9" spans="1:4" ht="18.75" customHeight="1">
      <c r="A9" s="123" t="s">
        <v>963</v>
      </c>
      <c r="B9" s="83"/>
      <c r="C9" s="83">
        <f>SUM(C10)</f>
        <v>668</v>
      </c>
      <c r="D9" s="83">
        <f t="shared" si="0"/>
        <v>0</v>
      </c>
    </row>
    <row r="10" spans="1:4" ht="18.75" customHeight="1">
      <c r="A10" s="123" t="s">
        <v>964</v>
      </c>
      <c r="B10" s="83"/>
      <c r="C10" s="83">
        <v>668</v>
      </c>
      <c r="D10" s="83">
        <f t="shared" si="0"/>
        <v>0</v>
      </c>
    </row>
    <row r="11" spans="1:4" ht="18.75" customHeight="1">
      <c r="A11" s="124" t="s">
        <v>965</v>
      </c>
      <c r="B11" s="83"/>
      <c r="C11" s="83"/>
      <c r="D11" s="83"/>
    </row>
    <row r="12" spans="1:4" ht="18.75" customHeight="1">
      <c r="A12" s="124" t="s">
        <v>966</v>
      </c>
      <c r="B12" s="83"/>
      <c r="C12" s="83"/>
      <c r="D12" s="83"/>
    </row>
    <row r="13" spans="1:4" ht="18.75" customHeight="1">
      <c r="A13" s="123" t="s">
        <v>964</v>
      </c>
      <c r="B13" s="83"/>
      <c r="C13" s="83"/>
      <c r="D13" s="83"/>
    </row>
    <row r="14" spans="1:4" ht="18.75" customHeight="1">
      <c r="A14" s="124" t="s">
        <v>967</v>
      </c>
      <c r="B14" s="83"/>
      <c r="C14" s="83"/>
      <c r="D14" s="83"/>
    </row>
    <row r="15" spans="1:4" ht="18.75" customHeight="1">
      <c r="A15" s="83" t="s">
        <v>943</v>
      </c>
      <c r="B15" s="83"/>
      <c r="C15" s="83"/>
      <c r="D15" s="83"/>
    </row>
    <row r="16" spans="1:4" ht="18.75" customHeight="1">
      <c r="A16" s="83" t="s">
        <v>944</v>
      </c>
      <c r="B16" s="83">
        <f>SUM(B17,B27,B30,B31,B35)</f>
        <v>97018.2</v>
      </c>
      <c r="C16" s="83">
        <f>SUM(C17,C27,C30,C31,C35,C24)</f>
        <v>76201.4</v>
      </c>
      <c r="D16" s="95">
        <f>B16/C16*100</f>
        <v>127.32</v>
      </c>
    </row>
    <row r="17" spans="1:4" ht="18.75" customHeight="1">
      <c r="A17" s="125" t="s">
        <v>968</v>
      </c>
      <c r="B17" s="83">
        <f>SUM(B18:B23)</f>
        <v>95328.2</v>
      </c>
      <c r="C17" s="83">
        <f>SUM(C18:C23)</f>
        <v>72220.08</v>
      </c>
      <c r="D17" s="95">
        <f aca="true" t="shared" si="1" ref="D17:D48">B17/C17*100</f>
        <v>132</v>
      </c>
    </row>
    <row r="18" spans="1:4" ht="18.75" customHeight="1">
      <c r="A18" s="126" t="s">
        <v>969</v>
      </c>
      <c r="B18" s="83">
        <v>2855.18</v>
      </c>
      <c r="C18" s="83">
        <v>10440.44</v>
      </c>
      <c r="D18" s="95">
        <f t="shared" si="1"/>
        <v>27.35</v>
      </c>
    </row>
    <row r="19" spans="1:4" ht="18.75" customHeight="1">
      <c r="A19" s="126" t="s">
        <v>970</v>
      </c>
      <c r="B19" s="83">
        <v>19333.03</v>
      </c>
      <c r="C19" s="83">
        <v>5410</v>
      </c>
      <c r="D19" s="95">
        <f t="shared" si="1"/>
        <v>357.36</v>
      </c>
    </row>
    <row r="20" spans="1:4" ht="18.75" customHeight="1">
      <c r="A20" s="126" t="s">
        <v>971</v>
      </c>
      <c r="B20" s="83"/>
      <c r="C20" s="83">
        <v>109.05</v>
      </c>
      <c r="D20" s="95">
        <f t="shared" si="1"/>
        <v>0</v>
      </c>
    </row>
    <row r="21" spans="1:4" ht="18.75" customHeight="1">
      <c r="A21" s="126" t="s">
        <v>972</v>
      </c>
      <c r="B21" s="83">
        <v>2245.8</v>
      </c>
      <c r="C21" s="83">
        <v>2067.34</v>
      </c>
      <c r="D21" s="95">
        <f t="shared" si="1"/>
        <v>108.63</v>
      </c>
    </row>
    <row r="22" spans="1:4" ht="18.75" customHeight="1">
      <c r="A22" s="126" t="s">
        <v>973</v>
      </c>
      <c r="B22" s="83">
        <v>490.32</v>
      </c>
      <c r="C22" s="83">
        <v>613.31</v>
      </c>
      <c r="D22" s="95">
        <f t="shared" si="1"/>
        <v>79.95</v>
      </c>
    </row>
    <row r="23" spans="1:4" ht="18.75" customHeight="1">
      <c r="A23" s="126" t="s">
        <v>974</v>
      </c>
      <c r="B23" s="83">
        <v>70403.87</v>
      </c>
      <c r="C23" s="83">
        <v>53579.94</v>
      </c>
      <c r="D23" s="95">
        <f t="shared" si="1"/>
        <v>131.4</v>
      </c>
    </row>
    <row r="24" spans="1:4" ht="18.75" customHeight="1">
      <c r="A24" s="125" t="s">
        <v>975</v>
      </c>
      <c r="B24" s="83"/>
      <c r="C24" s="83"/>
      <c r="D24" s="95"/>
    </row>
    <row r="25" spans="1:4" ht="18.75" customHeight="1">
      <c r="A25" s="126" t="s">
        <v>976</v>
      </c>
      <c r="B25" s="83"/>
      <c r="C25" s="83"/>
      <c r="D25" s="95"/>
    </row>
    <row r="26" spans="1:4" ht="18.75" customHeight="1">
      <c r="A26" s="126" t="s">
        <v>977</v>
      </c>
      <c r="B26" s="83"/>
      <c r="C26" s="83"/>
      <c r="D26" s="95"/>
    </row>
    <row r="27" spans="1:4" ht="18.75" customHeight="1">
      <c r="A27" s="125" t="s">
        <v>978</v>
      </c>
      <c r="B27" s="83">
        <f>SUM(B28:B29)</f>
        <v>1000</v>
      </c>
      <c r="C27" s="83">
        <f>SUM(C28:C29)</f>
        <v>2400</v>
      </c>
      <c r="D27" s="95">
        <f t="shared" si="1"/>
        <v>41.67</v>
      </c>
    </row>
    <row r="28" spans="1:4" ht="18.75" customHeight="1">
      <c r="A28" s="126" t="s">
        <v>969</v>
      </c>
      <c r="B28" s="83">
        <v>1000</v>
      </c>
      <c r="C28" s="83">
        <v>2400</v>
      </c>
      <c r="D28" s="95">
        <f t="shared" si="1"/>
        <v>41.67</v>
      </c>
    </row>
    <row r="29" spans="1:4" ht="18.75" customHeight="1">
      <c r="A29" s="126" t="s">
        <v>970</v>
      </c>
      <c r="B29" s="83"/>
      <c r="C29" s="83"/>
      <c r="D29" s="95"/>
    </row>
    <row r="30" spans="1:4" ht="18.75" customHeight="1">
      <c r="A30" s="125" t="s">
        <v>979</v>
      </c>
      <c r="B30" s="83">
        <v>44</v>
      </c>
      <c r="C30" s="83">
        <v>600</v>
      </c>
      <c r="D30" s="95">
        <f t="shared" si="1"/>
        <v>7.33</v>
      </c>
    </row>
    <row r="31" spans="1:4" ht="18.75" customHeight="1">
      <c r="A31" s="125" t="s">
        <v>980</v>
      </c>
      <c r="B31" s="83">
        <f>SUM(B32:B34)</f>
        <v>646</v>
      </c>
      <c r="C31" s="83">
        <f>SUM(C32:C34)</f>
        <v>606</v>
      </c>
      <c r="D31" s="95">
        <f t="shared" si="1"/>
        <v>106.6</v>
      </c>
    </row>
    <row r="32" spans="1:4" ht="18.75" customHeight="1">
      <c r="A32" s="126" t="s">
        <v>976</v>
      </c>
      <c r="B32" s="83">
        <v>230</v>
      </c>
      <c r="C32" s="83">
        <v>230</v>
      </c>
      <c r="D32" s="95">
        <f t="shared" si="1"/>
        <v>100</v>
      </c>
    </row>
    <row r="33" spans="1:4" ht="18.75" customHeight="1">
      <c r="A33" s="126" t="s">
        <v>981</v>
      </c>
      <c r="B33" s="83">
        <v>350</v>
      </c>
      <c r="C33" s="83">
        <v>300</v>
      </c>
      <c r="D33" s="95">
        <f t="shared" si="1"/>
        <v>116.67</v>
      </c>
    </row>
    <row r="34" spans="1:4" ht="18.75" customHeight="1">
      <c r="A34" s="126" t="s">
        <v>982</v>
      </c>
      <c r="B34" s="83">
        <v>66</v>
      </c>
      <c r="C34" s="83">
        <v>76</v>
      </c>
      <c r="D34" s="95">
        <f t="shared" si="1"/>
        <v>86.84</v>
      </c>
    </row>
    <row r="35" spans="1:4" ht="18.75" customHeight="1">
      <c r="A35" s="125" t="s">
        <v>983</v>
      </c>
      <c r="B35" s="83"/>
      <c r="C35" s="83">
        <f>SUM(C36:C37)</f>
        <v>375.32</v>
      </c>
      <c r="D35" s="95">
        <f t="shared" si="1"/>
        <v>0</v>
      </c>
    </row>
    <row r="36" spans="1:4" ht="18.75" customHeight="1">
      <c r="A36" s="127" t="s">
        <v>984</v>
      </c>
      <c r="B36" s="83"/>
      <c r="C36" s="83">
        <v>300</v>
      </c>
      <c r="D36" s="95">
        <f t="shared" si="1"/>
        <v>0</v>
      </c>
    </row>
    <row r="37" spans="1:4" ht="18.75" customHeight="1">
      <c r="A37" s="127" t="s">
        <v>985</v>
      </c>
      <c r="B37" s="83"/>
      <c r="C37" s="83">
        <v>75.32</v>
      </c>
      <c r="D37" s="95">
        <f t="shared" si="1"/>
        <v>0</v>
      </c>
    </row>
    <row r="38" spans="1:4" ht="18.75" customHeight="1">
      <c r="A38" s="83" t="s">
        <v>945</v>
      </c>
      <c r="B38" s="83">
        <f>SUM(B39,B42)</f>
        <v>697</v>
      </c>
      <c r="C38" s="83"/>
      <c r="D38" s="95"/>
    </row>
    <row r="39" spans="1:4" ht="18.75" customHeight="1">
      <c r="A39" s="125" t="s">
        <v>986</v>
      </c>
      <c r="B39" s="83"/>
      <c r="C39" s="83"/>
      <c r="D39" s="95"/>
    </row>
    <row r="40" spans="1:4" ht="18.75" customHeight="1">
      <c r="A40" s="126" t="s">
        <v>967</v>
      </c>
      <c r="B40" s="83"/>
      <c r="C40" s="83"/>
      <c r="D40" s="95"/>
    </row>
    <row r="41" spans="1:4" ht="18.75" customHeight="1">
      <c r="A41" s="126" t="s">
        <v>987</v>
      </c>
      <c r="B41" s="83"/>
      <c r="C41" s="83"/>
      <c r="D41" s="95"/>
    </row>
    <row r="42" spans="1:4" ht="18.75" customHeight="1">
      <c r="A42" s="125" t="s">
        <v>988</v>
      </c>
      <c r="B42" s="83">
        <f>SUM(B43)</f>
        <v>697</v>
      </c>
      <c r="C42" s="83"/>
      <c r="D42" s="95"/>
    </row>
    <row r="43" spans="1:4" ht="18.75" customHeight="1">
      <c r="A43" s="126" t="s">
        <v>989</v>
      </c>
      <c r="B43" s="83">
        <v>697</v>
      </c>
      <c r="C43" s="83"/>
      <c r="D43" s="95"/>
    </row>
    <row r="44" spans="1:4" ht="18.75" customHeight="1">
      <c r="A44" s="83" t="s">
        <v>946</v>
      </c>
      <c r="B44" s="83"/>
      <c r="C44" s="83"/>
      <c r="D44" s="95"/>
    </row>
    <row r="45" spans="1:4" ht="18.75" customHeight="1">
      <c r="A45" s="83" t="s">
        <v>947</v>
      </c>
      <c r="B45" s="83"/>
      <c r="C45" s="83"/>
      <c r="D45" s="95"/>
    </row>
    <row r="46" spans="1:4" ht="18.75" customHeight="1">
      <c r="A46" s="83" t="s">
        <v>948</v>
      </c>
      <c r="B46" s="83"/>
      <c r="C46" s="83"/>
      <c r="D46" s="95"/>
    </row>
    <row r="47" spans="1:4" ht="18.75" customHeight="1">
      <c r="A47" s="83" t="s">
        <v>949</v>
      </c>
      <c r="B47" s="83">
        <f>SUM(B48,B49)</f>
        <v>309.2</v>
      </c>
      <c r="C47" s="83">
        <f>SUM(C48,C49)</f>
        <v>445.6</v>
      </c>
      <c r="D47" s="95">
        <f t="shared" si="1"/>
        <v>69.39</v>
      </c>
    </row>
    <row r="48" spans="1:4" ht="18.75" customHeight="1">
      <c r="A48" s="126" t="s">
        <v>990</v>
      </c>
      <c r="B48" s="83"/>
      <c r="C48" s="83"/>
      <c r="D48" s="95"/>
    </row>
    <row r="49" spans="1:4" ht="18.75" customHeight="1">
      <c r="A49" s="126" t="s">
        <v>991</v>
      </c>
      <c r="B49" s="83">
        <f>SUM(B50:B56)</f>
        <v>309.2</v>
      </c>
      <c r="C49" s="83">
        <f>SUM(C50:C56)</f>
        <v>445.6</v>
      </c>
      <c r="D49" s="95">
        <f>B49/C49*100</f>
        <v>69.39</v>
      </c>
    </row>
    <row r="50" spans="1:4" ht="18.75" customHeight="1">
      <c r="A50" s="128" t="s">
        <v>992</v>
      </c>
      <c r="B50" s="83">
        <v>81.4</v>
      </c>
      <c r="C50" s="83">
        <v>182</v>
      </c>
      <c r="D50" s="95">
        <f>B50/C50*100</f>
        <v>44.73</v>
      </c>
    </row>
    <row r="51" spans="1:4" ht="18.75" customHeight="1">
      <c r="A51" s="126" t="s">
        <v>993</v>
      </c>
      <c r="B51" s="83">
        <v>210.6</v>
      </c>
      <c r="C51" s="83">
        <v>248.6</v>
      </c>
      <c r="D51" s="95">
        <f>B51/C51*100</f>
        <v>84.71</v>
      </c>
    </row>
    <row r="52" spans="1:4" ht="18.75" customHeight="1">
      <c r="A52" s="126" t="s">
        <v>994</v>
      </c>
      <c r="B52" s="83"/>
      <c r="C52" s="83"/>
      <c r="D52" s="95"/>
    </row>
    <row r="53" spans="1:4" ht="18.75" customHeight="1">
      <c r="A53" s="127" t="s">
        <v>995</v>
      </c>
      <c r="B53" s="83">
        <v>17.2</v>
      </c>
      <c r="C53" s="83">
        <v>15</v>
      </c>
      <c r="D53" s="95">
        <f>B53/C53*100</f>
        <v>114.67</v>
      </c>
    </row>
    <row r="54" spans="1:4" ht="18.75" customHeight="1">
      <c r="A54" s="127" t="s">
        <v>996</v>
      </c>
      <c r="B54" s="83"/>
      <c r="C54" s="83"/>
      <c r="D54" s="95"/>
    </row>
    <row r="55" spans="1:4" ht="18.75" customHeight="1">
      <c r="A55" s="127" t="s">
        <v>997</v>
      </c>
      <c r="B55" s="83"/>
      <c r="C55" s="83"/>
      <c r="D55" s="95"/>
    </row>
    <row r="56" spans="1:4" ht="18.75" customHeight="1">
      <c r="A56" s="127" t="s">
        <v>998</v>
      </c>
      <c r="B56" s="83"/>
      <c r="C56" s="83"/>
      <c r="D56" s="95"/>
    </row>
    <row r="57" spans="1:4" ht="18.75" customHeight="1">
      <c r="A57" s="83" t="s">
        <v>950</v>
      </c>
      <c r="B57" s="83"/>
      <c r="C57" s="83"/>
      <c r="D57" s="95"/>
    </row>
    <row r="58" spans="1:4" ht="18.75" customHeight="1">
      <c r="A58" s="83" t="s">
        <v>951</v>
      </c>
      <c r="B58" s="83"/>
      <c r="C58" s="83"/>
      <c r="D58" s="95"/>
    </row>
    <row r="59" spans="1:4" ht="18.75" customHeight="1">
      <c r="A59" s="89" t="s">
        <v>952</v>
      </c>
      <c r="B59" s="82">
        <f>SUM(B5,B8,B15,B16,B38,B44,B45,B46,B47,B57,B58)</f>
        <v>98024.4</v>
      </c>
      <c r="C59" s="82">
        <f>SUM(C5,C8,C15,C16,C38,C44,C45,C46,C47,C57,C58)</f>
        <v>77320</v>
      </c>
      <c r="D59" s="129">
        <f>B59/C59*100</f>
        <v>126.78</v>
      </c>
    </row>
    <row r="60" spans="1:4" ht="18.75" customHeight="1">
      <c r="A60" s="82" t="s">
        <v>131</v>
      </c>
      <c r="B60" s="83"/>
      <c r="C60" s="83"/>
      <c r="D60" s="95"/>
    </row>
    <row r="61" spans="1:4" ht="18.75" customHeight="1">
      <c r="A61" s="82" t="s">
        <v>132</v>
      </c>
      <c r="B61" s="83"/>
      <c r="C61" s="83"/>
      <c r="D61" s="95"/>
    </row>
    <row r="62" spans="1:4" ht="18.75" customHeight="1">
      <c r="A62" s="94" t="s">
        <v>953</v>
      </c>
      <c r="B62" s="83"/>
      <c r="C62" s="83"/>
      <c r="D62" s="95"/>
    </row>
    <row r="63" spans="1:4" ht="18.75" customHeight="1">
      <c r="A63" s="94" t="s">
        <v>954</v>
      </c>
      <c r="B63" s="83"/>
      <c r="C63" s="83"/>
      <c r="D63" s="95"/>
    </row>
    <row r="64" spans="1:4" ht="18.75" customHeight="1">
      <c r="A64" s="94" t="s">
        <v>839</v>
      </c>
      <c r="B64" s="83"/>
      <c r="C64" s="83"/>
      <c r="D64" s="95"/>
    </row>
    <row r="65" spans="1:4" ht="18.75" customHeight="1">
      <c r="A65" s="94" t="s">
        <v>955</v>
      </c>
      <c r="B65" s="83"/>
      <c r="C65" s="83"/>
      <c r="D65" s="95"/>
    </row>
    <row r="66" spans="1:4" ht="18.75" customHeight="1">
      <c r="A66" s="94" t="s">
        <v>956</v>
      </c>
      <c r="B66" s="130"/>
      <c r="C66" s="130"/>
      <c r="D66" s="95"/>
    </row>
    <row r="67" spans="1:4" ht="18.75" customHeight="1">
      <c r="A67" s="89" t="s">
        <v>146</v>
      </c>
      <c r="B67" s="131">
        <f>SUM(B59,B60,B61)</f>
        <v>98024.4</v>
      </c>
      <c r="C67" s="131">
        <f>SUM(C59,C60,C61)</f>
        <v>77320</v>
      </c>
      <c r="D67" s="129">
        <f>B67/C67*100</f>
        <v>126.78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3.00390625" style="0" customWidth="1"/>
    <col min="2" max="9" width="10.375" style="0" customWidth="1"/>
    <col min="10" max="10" width="15.125" style="0" customWidth="1"/>
  </cols>
  <sheetData>
    <row r="1" ht="18" customHeight="1">
      <c r="A1" s="108" t="s">
        <v>999</v>
      </c>
    </row>
    <row r="2" spans="1:10" ht="20.25">
      <c r="A2" s="109" t="s">
        <v>1000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25">
      <c r="A3" s="110"/>
      <c r="B3" s="110"/>
      <c r="C3" s="110"/>
      <c r="D3" s="110"/>
      <c r="E3" s="110"/>
      <c r="F3" s="110"/>
      <c r="G3" s="110"/>
      <c r="H3" s="110"/>
      <c r="J3" s="117" t="s">
        <v>846</v>
      </c>
    </row>
    <row r="4" spans="1:10" ht="23.25" customHeight="1">
      <c r="A4" s="111" t="s">
        <v>847</v>
      </c>
      <c r="B4" s="112" t="s">
        <v>895</v>
      </c>
      <c r="C4" s="112" t="s">
        <v>899</v>
      </c>
      <c r="D4" s="112" t="s">
        <v>899</v>
      </c>
      <c r="E4" s="112" t="s">
        <v>899</v>
      </c>
      <c r="F4" s="112" t="s">
        <v>899</v>
      </c>
      <c r="G4" s="112" t="s">
        <v>1001</v>
      </c>
      <c r="H4" s="112" t="s">
        <v>1001</v>
      </c>
      <c r="I4" s="112" t="s">
        <v>1001</v>
      </c>
      <c r="J4" s="118" t="s">
        <v>900</v>
      </c>
    </row>
    <row r="5" spans="1:10" ht="24.75" customHeight="1">
      <c r="A5" s="113" t="s">
        <v>941</v>
      </c>
      <c r="B5" s="113"/>
      <c r="C5" s="113"/>
      <c r="D5" s="113"/>
      <c r="E5" s="113"/>
      <c r="F5" s="113"/>
      <c r="G5" s="113"/>
      <c r="H5" s="113"/>
      <c r="I5" s="113"/>
      <c r="J5" s="119"/>
    </row>
    <row r="6" spans="1:10" ht="24.75" customHeight="1">
      <c r="A6" s="113" t="s">
        <v>942</v>
      </c>
      <c r="B6" s="113"/>
      <c r="C6" s="113"/>
      <c r="D6" s="113"/>
      <c r="E6" s="113"/>
      <c r="F6" s="113"/>
      <c r="G6" s="113"/>
      <c r="H6" s="113"/>
      <c r="I6" s="113"/>
      <c r="J6" s="119"/>
    </row>
    <row r="7" spans="1:10" ht="24.75" customHeight="1">
      <c r="A7" s="113" t="s">
        <v>943</v>
      </c>
      <c r="B7" s="113"/>
      <c r="C7" s="113"/>
      <c r="D7" s="113"/>
      <c r="E7" s="113"/>
      <c r="F7" s="113"/>
      <c r="G7" s="113"/>
      <c r="H7" s="113"/>
      <c r="I7" s="113"/>
      <c r="J7" s="119"/>
    </row>
    <row r="8" spans="1:10" ht="24.75" customHeight="1">
      <c r="A8" s="113" t="s">
        <v>944</v>
      </c>
      <c r="B8" s="113"/>
      <c r="C8" s="113"/>
      <c r="D8" s="113"/>
      <c r="E8" s="113"/>
      <c r="F8" s="113"/>
      <c r="G8" s="113"/>
      <c r="H8" s="113"/>
      <c r="I8" s="113"/>
      <c r="J8" s="119"/>
    </row>
    <row r="9" spans="1:10" ht="24.75" customHeight="1">
      <c r="A9" s="113" t="s">
        <v>945</v>
      </c>
      <c r="B9" s="113"/>
      <c r="C9" s="113"/>
      <c r="D9" s="113"/>
      <c r="E9" s="113"/>
      <c r="F9" s="113"/>
      <c r="G9" s="114"/>
      <c r="H9" s="113"/>
      <c r="I9" s="113"/>
      <c r="J9" s="119"/>
    </row>
    <row r="10" spans="1:10" ht="24.75" customHeight="1">
      <c r="A10" s="113" t="s">
        <v>946</v>
      </c>
      <c r="B10" s="113"/>
      <c r="C10" s="113"/>
      <c r="D10" s="113"/>
      <c r="E10" s="113"/>
      <c r="F10" s="113"/>
      <c r="G10" s="113"/>
      <c r="H10" s="113"/>
      <c r="I10" s="113"/>
      <c r="J10" s="119"/>
    </row>
    <row r="11" spans="1:10" ht="24.75" customHeight="1">
      <c r="A11" s="113" t="s">
        <v>947</v>
      </c>
      <c r="B11" s="113"/>
      <c r="C11" s="113"/>
      <c r="D11" s="113"/>
      <c r="E11" s="113"/>
      <c r="F11" s="113"/>
      <c r="G11" s="113"/>
      <c r="H11" s="113"/>
      <c r="I11" s="113"/>
      <c r="J11" s="119"/>
    </row>
    <row r="12" spans="1:10" ht="24.75" customHeight="1">
      <c r="A12" s="113" t="s">
        <v>948</v>
      </c>
      <c r="B12" s="113"/>
      <c r="C12" s="113"/>
      <c r="D12" s="113"/>
      <c r="E12" s="113"/>
      <c r="F12" s="113"/>
      <c r="G12" s="113"/>
      <c r="H12" s="113"/>
      <c r="I12" s="113"/>
      <c r="J12" s="119"/>
    </row>
    <row r="13" spans="1:10" ht="24.75" customHeight="1">
      <c r="A13" s="113" t="s">
        <v>949</v>
      </c>
      <c r="B13" s="113"/>
      <c r="C13" s="113"/>
      <c r="D13" s="113"/>
      <c r="E13" s="113"/>
      <c r="F13" s="113"/>
      <c r="G13" s="113"/>
      <c r="H13" s="113"/>
      <c r="I13" s="113"/>
      <c r="J13" s="119"/>
    </row>
    <row r="14" spans="1:10" ht="24.75" customHeight="1">
      <c r="A14" s="113" t="s">
        <v>950</v>
      </c>
      <c r="B14" s="113"/>
      <c r="C14" s="113"/>
      <c r="D14" s="113"/>
      <c r="E14" s="113"/>
      <c r="F14" s="113"/>
      <c r="G14" s="113"/>
      <c r="H14" s="113"/>
      <c r="I14" s="113"/>
      <c r="J14" s="119"/>
    </row>
    <row r="15" spans="1:10" ht="24.75" customHeight="1">
      <c r="A15" s="113" t="s">
        <v>951</v>
      </c>
      <c r="B15" s="113"/>
      <c r="C15" s="113"/>
      <c r="D15" s="113"/>
      <c r="E15" s="113"/>
      <c r="F15" s="113"/>
      <c r="G15" s="113"/>
      <c r="H15" s="113"/>
      <c r="I15" s="113"/>
      <c r="J15" s="119"/>
    </row>
    <row r="16" spans="1:10" ht="24.75" customHeight="1">
      <c r="A16" s="112" t="s">
        <v>895</v>
      </c>
      <c r="B16" s="115"/>
      <c r="C16" s="115"/>
      <c r="D16" s="115"/>
      <c r="E16" s="115"/>
      <c r="F16" s="115"/>
      <c r="G16" s="115"/>
      <c r="H16" s="115"/>
      <c r="I16" s="115"/>
      <c r="J16" s="120"/>
    </row>
    <row r="17" spans="1:10" ht="39" customHeight="1">
      <c r="A17" s="116" t="s">
        <v>1002</v>
      </c>
      <c r="B17" s="116"/>
      <c r="C17" s="116"/>
      <c r="D17" s="116"/>
      <c r="E17" s="116"/>
      <c r="F17" s="116"/>
      <c r="G17" s="116"/>
      <c r="H17" s="116"/>
      <c r="I17" s="116"/>
      <c r="J17" s="116"/>
    </row>
  </sheetData>
  <sheetProtection/>
  <mergeCells count="2">
    <mergeCell ref="A2:J2"/>
    <mergeCell ref="A17:J17"/>
  </mergeCells>
  <printOptions/>
  <pageMargins left="0.71" right="0.71" top="0.75" bottom="0.75" header="0.31" footer="0.31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I30" sqref="I30"/>
    </sheetView>
  </sheetViews>
  <sheetFormatPr defaultColWidth="9.00390625" defaultRowHeight="14.25"/>
  <cols>
    <col min="1" max="1" width="39.00390625" style="1" customWidth="1"/>
    <col min="2" max="2" width="12.375" style="1" customWidth="1"/>
    <col min="3" max="3" width="14.75390625" style="1" customWidth="1"/>
    <col min="4" max="4" width="18.50390625" style="1" customWidth="1"/>
    <col min="5" max="16384" width="9.00390625" style="1" customWidth="1"/>
  </cols>
  <sheetData>
    <row r="1" ht="18" customHeight="1">
      <c r="A1" s="2" t="s">
        <v>1003</v>
      </c>
    </row>
    <row r="2" spans="1:4" ht="27" customHeight="1">
      <c r="A2" s="97" t="s">
        <v>1004</v>
      </c>
      <c r="B2" s="97"/>
      <c r="C2" s="97"/>
      <c r="D2" s="97"/>
    </row>
    <row r="3" spans="1:4" ht="14.25">
      <c r="A3" s="98"/>
      <c r="B3" s="99"/>
      <c r="C3" s="99"/>
      <c r="D3" s="104" t="s">
        <v>846</v>
      </c>
    </row>
    <row r="4" spans="1:4" ht="49.5" customHeight="1">
      <c r="A4" s="80" t="s">
        <v>847</v>
      </c>
      <c r="B4" s="80" t="s">
        <v>58</v>
      </c>
      <c r="C4" s="7" t="s">
        <v>914</v>
      </c>
      <c r="D4" s="7" t="s">
        <v>915</v>
      </c>
    </row>
    <row r="5" spans="1:4" ht="30" customHeight="1">
      <c r="A5" s="102" t="s">
        <v>1005</v>
      </c>
      <c r="B5" s="102"/>
      <c r="C5" s="102"/>
      <c r="D5" s="102"/>
    </row>
    <row r="6" spans="1:4" ht="30" customHeight="1">
      <c r="A6" s="102" t="s">
        <v>1006</v>
      </c>
      <c r="B6" s="102"/>
      <c r="C6" s="102"/>
      <c r="D6" s="102"/>
    </row>
    <row r="7" spans="1:4" ht="30" customHeight="1">
      <c r="A7" s="102" t="s">
        <v>1007</v>
      </c>
      <c r="B7" s="102"/>
      <c r="C7" s="102"/>
      <c r="D7" s="102"/>
    </row>
    <row r="8" spans="1:4" ht="30" customHeight="1">
      <c r="A8" s="102" t="s">
        <v>1008</v>
      </c>
      <c r="B8" s="102"/>
      <c r="C8" s="102"/>
      <c r="D8" s="102"/>
    </row>
    <row r="9" spans="1:4" ht="30" customHeight="1">
      <c r="A9" s="102" t="s">
        <v>1009</v>
      </c>
      <c r="B9" s="102"/>
      <c r="C9" s="102"/>
      <c r="D9" s="102"/>
    </row>
    <row r="10" spans="1:4" ht="30" customHeight="1">
      <c r="A10" s="103" t="s">
        <v>931</v>
      </c>
      <c r="B10" s="102"/>
      <c r="C10" s="102"/>
      <c r="D10" s="102"/>
    </row>
    <row r="11" spans="1:4" ht="30" customHeight="1">
      <c r="A11" s="105" t="s">
        <v>1010</v>
      </c>
      <c r="B11" s="105"/>
      <c r="C11" s="105"/>
      <c r="D11" s="105"/>
    </row>
    <row r="12" spans="1:4" ht="30" customHeight="1">
      <c r="A12" s="106" t="s">
        <v>1011</v>
      </c>
      <c r="B12" s="105"/>
      <c r="C12" s="105"/>
      <c r="D12" s="105"/>
    </row>
    <row r="13" spans="1:4" ht="30" customHeight="1">
      <c r="A13" s="107" t="s">
        <v>100</v>
      </c>
      <c r="B13" s="105"/>
      <c r="C13" s="105"/>
      <c r="D13" s="105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I17" sqref="I17"/>
    </sheetView>
  </sheetViews>
  <sheetFormatPr defaultColWidth="9.00390625" defaultRowHeight="14.25"/>
  <cols>
    <col min="1" max="1" width="33.875" style="1" customWidth="1"/>
    <col min="2" max="2" width="12.625" style="1" customWidth="1"/>
    <col min="3" max="3" width="14.25390625" style="1" customWidth="1"/>
    <col min="4" max="4" width="18.25390625" style="1" customWidth="1"/>
    <col min="5" max="16384" width="9.00390625" style="1" customWidth="1"/>
  </cols>
  <sheetData>
    <row r="1" ht="23.25" customHeight="1">
      <c r="A1" s="2" t="s">
        <v>1012</v>
      </c>
    </row>
    <row r="2" spans="1:4" ht="20.25">
      <c r="A2" s="97" t="s">
        <v>1013</v>
      </c>
      <c r="B2" s="97"/>
      <c r="C2" s="97"/>
      <c r="D2" s="97"/>
    </row>
    <row r="3" spans="1:4" ht="14.25">
      <c r="A3" s="98"/>
      <c r="B3" s="99"/>
      <c r="C3" s="99"/>
      <c r="D3" s="100" t="s">
        <v>846</v>
      </c>
    </row>
    <row r="4" spans="1:4" ht="50.25" customHeight="1">
      <c r="A4" s="101" t="s">
        <v>847</v>
      </c>
      <c r="B4" s="101" t="s">
        <v>58</v>
      </c>
      <c r="C4" s="7" t="s">
        <v>914</v>
      </c>
      <c r="D4" s="7" t="s">
        <v>915</v>
      </c>
    </row>
    <row r="5" spans="1:4" ht="30.75" customHeight="1">
      <c r="A5" s="102" t="s">
        <v>1014</v>
      </c>
      <c r="B5" s="102"/>
      <c r="C5" s="102"/>
      <c r="D5" s="102"/>
    </row>
    <row r="6" spans="1:4" ht="30.75" customHeight="1">
      <c r="A6" s="102" t="s">
        <v>1015</v>
      </c>
      <c r="B6" s="102"/>
      <c r="C6" s="102"/>
      <c r="D6" s="102"/>
    </row>
    <row r="7" spans="1:4" ht="30.75" customHeight="1">
      <c r="A7" s="102" t="s">
        <v>1016</v>
      </c>
      <c r="B7" s="102"/>
      <c r="C7" s="102"/>
      <c r="D7" s="102"/>
    </row>
    <row r="8" spans="1:4" ht="30.75" customHeight="1">
      <c r="A8" s="102" t="s">
        <v>1017</v>
      </c>
      <c r="B8" s="102"/>
      <c r="C8" s="102"/>
      <c r="D8" s="102"/>
    </row>
    <row r="9" spans="1:4" ht="30.75" customHeight="1">
      <c r="A9" s="102" t="s">
        <v>1018</v>
      </c>
      <c r="B9" s="102"/>
      <c r="C9" s="102"/>
      <c r="D9" s="102"/>
    </row>
    <row r="10" spans="1:4" ht="30.75" customHeight="1">
      <c r="A10" s="103" t="s">
        <v>952</v>
      </c>
      <c r="B10" s="102"/>
      <c r="C10" s="102"/>
      <c r="D10" s="102"/>
    </row>
    <row r="11" spans="1:4" ht="30.75" customHeight="1">
      <c r="A11" s="102" t="s">
        <v>1019</v>
      </c>
      <c r="B11" s="102"/>
      <c r="C11" s="102"/>
      <c r="D11" s="102"/>
    </row>
    <row r="12" spans="1:4" ht="30.75" customHeight="1">
      <c r="A12" s="102" t="s">
        <v>1020</v>
      </c>
      <c r="B12" s="102"/>
      <c r="C12" s="102"/>
      <c r="D12" s="102"/>
    </row>
    <row r="13" spans="1:4" ht="30.75" customHeight="1">
      <c r="A13" s="103" t="s">
        <v>146</v>
      </c>
      <c r="B13" s="102"/>
      <c r="C13" s="102"/>
      <c r="D13" s="102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38.50390625" style="73" customWidth="1"/>
    <col min="2" max="2" width="13.00390625" style="73" customWidth="1"/>
    <col min="3" max="3" width="14.75390625" style="73" customWidth="1"/>
    <col min="4" max="4" width="18.00390625" style="73" customWidth="1"/>
    <col min="5" max="16384" width="9.00390625" style="73" customWidth="1"/>
  </cols>
  <sheetData>
    <row r="1" ht="14.25">
      <c r="A1" s="74" t="s">
        <v>1021</v>
      </c>
    </row>
    <row r="2" spans="1:4" ht="20.25">
      <c r="A2" s="75" t="s">
        <v>1022</v>
      </c>
      <c r="B2" s="75"/>
      <c r="C2" s="75"/>
      <c r="D2" s="75"/>
    </row>
    <row r="3" spans="1:4" ht="24" customHeight="1">
      <c r="A3" s="76"/>
      <c r="B3" s="77"/>
      <c r="C3" s="77"/>
      <c r="D3" s="78" t="s">
        <v>846</v>
      </c>
    </row>
    <row r="4" spans="1:4" ht="48" customHeight="1">
      <c r="A4" s="79" t="s">
        <v>847</v>
      </c>
      <c r="B4" s="80" t="s">
        <v>58</v>
      </c>
      <c r="C4" s="7" t="s">
        <v>59</v>
      </c>
      <c r="D4" s="7" t="s">
        <v>60</v>
      </c>
    </row>
    <row r="5" spans="1:4" ht="23.25" customHeight="1">
      <c r="A5" s="83" t="s">
        <v>1005</v>
      </c>
      <c r="B5" s="83"/>
      <c r="C5" s="83"/>
      <c r="D5" s="83"/>
    </row>
    <row r="6" spans="1:4" ht="23.25" customHeight="1">
      <c r="A6" s="93" t="s">
        <v>1023</v>
      </c>
      <c r="B6" s="83"/>
      <c r="C6" s="83"/>
      <c r="D6" s="83"/>
    </row>
    <row r="7" spans="1:4" ht="23.25" customHeight="1">
      <c r="A7" s="94" t="s">
        <v>1024</v>
      </c>
      <c r="B7" s="83"/>
      <c r="C7" s="83"/>
      <c r="D7" s="83"/>
    </row>
    <row r="8" spans="1:4" ht="23.25" customHeight="1">
      <c r="A8" s="94" t="s">
        <v>1024</v>
      </c>
      <c r="B8" s="83"/>
      <c r="C8" s="83"/>
      <c r="D8" s="83"/>
    </row>
    <row r="9" spans="1:4" ht="23.25" customHeight="1">
      <c r="A9" s="94" t="s">
        <v>1024</v>
      </c>
      <c r="B9" s="83"/>
      <c r="C9" s="83"/>
      <c r="D9" s="83"/>
    </row>
    <row r="10" spans="1:4" ht="23.25" customHeight="1">
      <c r="A10" s="94" t="s">
        <v>1024</v>
      </c>
      <c r="B10" s="83"/>
      <c r="C10" s="83"/>
      <c r="D10" s="83"/>
    </row>
    <row r="11" spans="1:4" ht="23.25" customHeight="1">
      <c r="A11" s="83" t="s">
        <v>1006</v>
      </c>
      <c r="B11" s="83"/>
      <c r="C11" s="83"/>
      <c r="D11" s="83"/>
    </row>
    <row r="12" spans="1:4" ht="23.25" customHeight="1">
      <c r="A12" s="93" t="s">
        <v>1025</v>
      </c>
      <c r="B12" s="83"/>
      <c r="C12" s="83"/>
      <c r="D12" s="83"/>
    </row>
    <row r="13" spans="1:4" ht="23.25" customHeight="1">
      <c r="A13" s="94" t="s">
        <v>1026</v>
      </c>
      <c r="B13" s="83"/>
      <c r="C13" s="83"/>
      <c r="D13" s="83"/>
    </row>
    <row r="14" spans="1:4" ht="23.25" customHeight="1">
      <c r="A14" s="94" t="s">
        <v>1027</v>
      </c>
      <c r="B14" s="83"/>
      <c r="C14" s="83"/>
      <c r="D14" s="83"/>
    </row>
    <row r="15" spans="1:4" ht="23.25" customHeight="1">
      <c r="A15" s="94" t="s">
        <v>1028</v>
      </c>
      <c r="B15" s="83"/>
      <c r="C15" s="83"/>
      <c r="D15" s="83"/>
    </row>
    <row r="16" spans="1:4" ht="23.25" customHeight="1">
      <c r="A16" s="83" t="s">
        <v>1007</v>
      </c>
      <c r="B16" s="83"/>
      <c r="C16" s="83"/>
      <c r="D16" s="83"/>
    </row>
    <row r="17" spans="1:4" ht="23.25" customHeight="1">
      <c r="A17" s="83" t="s">
        <v>1008</v>
      </c>
      <c r="B17" s="83"/>
      <c r="C17" s="83"/>
      <c r="D17" s="83"/>
    </row>
    <row r="18" spans="1:4" ht="23.25" customHeight="1">
      <c r="A18" s="83" t="s">
        <v>1009</v>
      </c>
      <c r="B18" s="83">
        <v>95</v>
      </c>
      <c r="C18" s="83">
        <v>105</v>
      </c>
      <c r="D18" s="95">
        <f>B18/C18*100</f>
        <v>90.48</v>
      </c>
    </row>
    <row r="19" spans="1:4" ht="23.25" customHeight="1">
      <c r="A19" s="89" t="s">
        <v>931</v>
      </c>
      <c r="B19" s="83">
        <v>95</v>
      </c>
      <c r="C19" s="83">
        <v>105</v>
      </c>
      <c r="D19" s="95">
        <f>B19/C19*100</f>
        <v>90.48</v>
      </c>
    </row>
    <row r="20" spans="1:4" ht="23.25" customHeight="1">
      <c r="A20" s="83" t="s">
        <v>1010</v>
      </c>
      <c r="B20" s="83"/>
      <c r="C20" s="83"/>
      <c r="D20" s="95"/>
    </row>
    <row r="21" spans="1:4" ht="23.25" customHeight="1">
      <c r="A21" s="96" t="s">
        <v>1011</v>
      </c>
      <c r="B21" s="83"/>
      <c r="C21" s="83"/>
      <c r="D21" s="95"/>
    </row>
    <row r="22" spans="1:4" ht="23.25" customHeight="1">
      <c r="A22" s="89" t="s">
        <v>100</v>
      </c>
      <c r="B22" s="83">
        <v>95</v>
      </c>
      <c r="C22" s="83">
        <v>105</v>
      </c>
      <c r="D22" s="95">
        <f>B22/C22*100</f>
        <v>90.48</v>
      </c>
    </row>
    <row r="23" spans="1:4" ht="40.5" customHeight="1">
      <c r="A23" s="92"/>
      <c r="B23" s="92"/>
      <c r="C23" s="92"/>
      <c r="D23" s="92"/>
    </row>
  </sheetData>
  <sheetProtection/>
  <mergeCells count="2">
    <mergeCell ref="A2:D2"/>
    <mergeCell ref="A23:D23"/>
  </mergeCells>
  <printOptions/>
  <pageMargins left="0.71" right="0.71" top="0.75" bottom="0.75" header="0.31" footer="0.31"/>
  <pageSetup fitToHeight="0" fitToWidth="1" orientation="portrait" paperSize="9" scale="9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3.375" style="73" customWidth="1"/>
    <col min="2" max="2" width="11.625" style="73" customWidth="1"/>
    <col min="3" max="3" width="14.50390625" style="73" customWidth="1"/>
    <col min="4" max="4" width="18.25390625" style="73" customWidth="1"/>
    <col min="5" max="5" width="25.50390625" style="73" customWidth="1"/>
    <col min="6" max="16384" width="9.00390625" style="73" customWidth="1"/>
  </cols>
  <sheetData>
    <row r="1" ht="14.25">
      <c r="A1" s="74" t="s">
        <v>1029</v>
      </c>
    </row>
    <row r="2" spans="1:4" ht="26.25" customHeight="1">
      <c r="A2" s="75" t="s">
        <v>1030</v>
      </c>
      <c r="B2" s="75"/>
      <c r="C2" s="75"/>
      <c r="D2" s="75"/>
    </row>
    <row r="3" spans="1:4" ht="14.25">
      <c r="A3" s="76"/>
      <c r="B3" s="77"/>
      <c r="C3" s="77"/>
      <c r="D3" s="78" t="s">
        <v>846</v>
      </c>
    </row>
    <row r="4" spans="1:4" ht="44.25" customHeight="1">
      <c r="A4" s="79" t="s">
        <v>847</v>
      </c>
      <c r="B4" s="80" t="s">
        <v>58</v>
      </c>
      <c r="C4" s="7" t="s">
        <v>59</v>
      </c>
      <c r="D4" s="7" t="s">
        <v>60</v>
      </c>
    </row>
    <row r="5" spans="1:4" ht="18" customHeight="1">
      <c r="A5" s="81" t="s">
        <v>1014</v>
      </c>
      <c r="B5" s="82"/>
      <c r="C5" s="82"/>
      <c r="D5" s="82"/>
    </row>
    <row r="6" spans="1:4" ht="18" customHeight="1">
      <c r="A6" s="81" t="s">
        <v>1031</v>
      </c>
      <c r="B6" s="83"/>
      <c r="C6" s="83"/>
      <c r="D6" s="83"/>
    </row>
    <row r="7" spans="1:4" ht="18" customHeight="1">
      <c r="A7" s="84" t="s">
        <v>1032</v>
      </c>
      <c r="B7" s="83"/>
      <c r="C7" s="83"/>
      <c r="D7" s="83"/>
    </row>
    <row r="8" spans="1:4" ht="18" customHeight="1">
      <c r="A8" s="84" t="s">
        <v>1033</v>
      </c>
      <c r="B8" s="83"/>
      <c r="C8" s="83"/>
      <c r="D8" s="83"/>
    </row>
    <row r="9" spans="1:4" ht="18" customHeight="1">
      <c r="A9" s="84" t="s">
        <v>1034</v>
      </c>
      <c r="B9" s="83"/>
      <c r="C9" s="83"/>
      <c r="D9" s="83"/>
    </row>
    <row r="10" spans="1:4" ht="18" customHeight="1">
      <c r="A10" s="84" t="s">
        <v>1035</v>
      </c>
      <c r="B10" s="83"/>
      <c r="C10" s="83"/>
      <c r="D10" s="83"/>
    </row>
    <row r="11" spans="1:4" ht="18" customHeight="1">
      <c r="A11" s="84" t="s">
        <v>1036</v>
      </c>
      <c r="B11" s="83"/>
      <c r="C11" s="83"/>
      <c r="D11" s="83"/>
    </row>
    <row r="12" spans="1:4" ht="18" customHeight="1">
      <c r="A12" s="84" t="s">
        <v>1037</v>
      </c>
      <c r="B12" s="83"/>
      <c r="C12" s="83"/>
      <c r="D12" s="83"/>
    </row>
    <row r="13" spans="1:4" ht="18" customHeight="1">
      <c r="A13" s="84" t="s">
        <v>1038</v>
      </c>
      <c r="B13" s="83"/>
      <c r="C13" s="83"/>
      <c r="D13" s="83"/>
    </row>
    <row r="14" spans="1:4" ht="18" customHeight="1">
      <c r="A14" s="84" t="s">
        <v>1039</v>
      </c>
      <c r="B14" s="83"/>
      <c r="C14" s="83"/>
      <c r="D14" s="83"/>
    </row>
    <row r="15" spans="1:4" ht="18" customHeight="1">
      <c r="A15" s="81" t="s">
        <v>1015</v>
      </c>
      <c r="B15" s="85"/>
      <c r="C15" s="85"/>
      <c r="D15" s="85"/>
    </row>
    <row r="16" spans="1:4" ht="18" customHeight="1">
      <c r="A16" s="86" t="s">
        <v>1040</v>
      </c>
      <c r="B16" s="87"/>
      <c r="C16" s="87"/>
      <c r="D16" s="87"/>
    </row>
    <row r="17" spans="1:4" ht="18" customHeight="1">
      <c r="A17" s="84" t="s">
        <v>1041</v>
      </c>
      <c r="B17" s="87"/>
      <c r="C17" s="87"/>
      <c r="D17" s="87"/>
    </row>
    <row r="18" spans="1:4" ht="18" customHeight="1">
      <c r="A18" s="84" t="s">
        <v>1042</v>
      </c>
      <c r="B18" s="87"/>
      <c r="C18" s="87"/>
      <c r="D18" s="87"/>
    </row>
    <row r="19" spans="1:4" ht="18" customHeight="1">
      <c r="A19" s="84" t="s">
        <v>1043</v>
      </c>
      <c r="B19" s="87"/>
      <c r="C19" s="87"/>
      <c r="D19" s="87"/>
    </row>
    <row r="20" spans="1:4" ht="18" customHeight="1">
      <c r="A20" s="84" t="s">
        <v>1044</v>
      </c>
      <c r="B20" s="87"/>
      <c r="C20" s="87"/>
      <c r="D20" s="87"/>
    </row>
    <row r="21" spans="1:4" ht="18" customHeight="1">
      <c r="A21" s="84" t="s">
        <v>1045</v>
      </c>
      <c r="B21" s="87"/>
      <c r="C21" s="87"/>
      <c r="D21" s="87"/>
    </row>
    <row r="22" spans="1:4" ht="18" customHeight="1">
      <c r="A22" s="84" t="s">
        <v>1046</v>
      </c>
      <c r="B22" s="87"/>
      <c r="C22" s="87"/>
      <c r="D22" s="87"/>
    </row>
    <row r="23" spans="1:4" ht="18" customHeight="1">
      <c r="A23" s="84" t="s">
        <v>1047</v>
      </c>
      <c r="B23" s="87"/>
      <c r="C23" s="87"/>
      <c r="D23" s="87"/>
    </row>
    <row r="24" spans="1:4" ht="18" customHeight="1">
      <c r="A24" s="81" t="s">
        <v>1016</v>
      </c>
      <c r="B24" s="85"/>
      <c r="C24" s="85"/>
      <c r="D24" s="85"/>
    </row>
    <row r="25" spans="1:4" ht="18" customHeight="1">
      <c r="A25" s="81" t="s">
        <v>1048</v>
      </c>
      <c r="B25" s="87"/>
      <c r="C25" s="87"/>
      <c r="D25" s="87"/>
    </row>
    <row r="26" spans="1:4" ht="18" customHeight="1">
      <c r="A26" s="81" t="s">
        <v>1017</v>
      </c>
      <c r="B26" s="85"/>
      <c r="C26" s="85"/>
      <c r="D26" s="85"/>
    </row>
    <row r="27" spans="1:4" ht="18" customHeight="1">
      <c r="A27" s="81" t="s">
        <v>1049</v>
      </c>
      <c r="B27" s="87"/>
      <c r="C27" s="87"/>
      <c r="D27" s="87"/>
    </row>
    <row r="28" spans="1:4" ht="18" customHeight="1">
      <c r="A28" s="81" t="s">
        <v>1050</v>
      </c>
      <c r="B28" s="87"/>
      <c r="C28" s="87"/>
      <c r="D28" s="87"/>
    </row>
    <row r="29" spans="1:4" ht="18" customHeight="1">
      <c r="A29" s="81" t="s">
        <v>1051</v>
      </c>
      <c r="B29" s="87"/>
      <c r="C29" s="87"/>
      <c r="D29" s="87"/>
    </row>
    <row r="30" spans="1:4" ht="18" customHeight="1">
      <c r="A30" s="81" t="s">
        <v>1018</v>
      </c>
      <c r="B30" s="87">
        <v>95</v>
      </c>
      <c r="C30" s="87">
        <v>105</v>
      </c>
      <c r="D30" s="88">
        <f>B30/C30*100</f>
        <v>90.48</v>
      </c>
    </row>
    <row r="31" spans="1:4" ht="18" customHeight="1">
      <c r="A31" s="89" t="s">
        <v>130</v>
      </c>
      <c r="B31" s="85">
        <v>95</v>
      </c>
      <c r="C31" s="85">
        <v>105</v>
      </c>
      <c r="D31" s="90">
        <f>B31/C31*100</f>
        <v>90.48</v>
      </c>
    </row>
    <row r="32" spans="1:4" ht="18" customHeight="1">
      <c r="A32" s="91" t="s">
        <v>1019</v>
      </c>
      <c r="B32" s="87"/>
      <c r="C32" s="87"/>
      <c r="D32" s="88"/>
    </row>
    <row r="33" spans="1:4" ht="18" customHeight="1">
      <c r="A33" s="83" t="s">
        <v>1020</v>
      </c>
      <c r="B33" s="87"/>
      <c r="C33" s="87"/>
      <c r="D33" s="88"/>
    </row>
    <row r="34" spans="1:4" ht="18" customHeight="1">
      <c r="A34" s="89" t="s">
        <v>1052</v>
      </c>
      <c r="B34" s="85">
        <v>95</v>
      </c>
      <c r="C34" s="85">
        <v>105</v>
      </c>
      <c r="D34" s="90">
        <f>B34/C34*100</f>
        <v>90.48</v>
      </c>
    </row>
    <row r="35" spans="1:4" ht="21" customHeight="1">
      <c r="A35" s="92"/>
      <c r="B35" s="92"/>
      <c r="C35" s="92"/>
      <c r="D35" s="92"/>
    </row>
  </sheetData>
  <sheetProtection/>
  <mergeCells count="2">
    <mergeCell ref="A2:D2"/>
    <mergeCell ref="A35:D35"/>
  </mergeCells>
  <printOptions/>
  <pageMargins left="0.71" right="0.71" top="0.75" bottom="0.75" header="0.31" footer="0.31"/>
  <pageSetup fitToHeight="0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4.625" style="73" customWidth="1"/>
    <col min="2" max="2" width="12.125" style="73" customWidth="1"/>
    <col min="3" max="3" width="14.00390625" style="73" customWidth="1"/>
    <col min="4" max="4" width="15.125" style="73" customWidth="1"/>
    <col min="5" max="16384" width="9.00390625" style="73" customWidth="1"/>
  </cols>
  <sheetData>
    <row r="1" spans="1:2" ht="18" customHeight="1">
      <c r="A1" s="214" t="s">
        <v>54</v>
      </c>
      <c r="B1" s="251"/>
    </row>
    <row r="2" spans="1:4" ht="20.25">
      <c r="A2" s="216" t="s">
        <v>55</v>
      </c>
      <c r="B2" s="216"/>
      <c r="C2" s="216"/>
      <c r="D2" s="216"/>
    </row>
    <row r="3" spans="1:4" ht="14.25">
      <c r="A3" s="217"/>
      <c r="B3" s="251"/>
      <c r="D3" s="203" t="s">
        <v>56</v>
      </c>
    </row>
    <row r="4" spans="1:4" ht="44.25" customHeight="1">
      <c r="A4" s="254" t="s">
        <v>57</v>
      </c>
      <c r="B4" s="6" t="s">
        <v>58</v>
      </c>
      <c r="C4" s="7" t="s">
        <v>59</v>
      </c>
      <c r="D4" s="7" t="s">
        <v>60</v>
      </c>
    </row>
    <row r="5" spans="1:4" ht="14.25">
      <c r="A5" s="255" t="s">
        <v>61</v>
      </c>
      <c r="B5" s="256">
        <f>SUM(B6:B21)</f>
        <v>128700</v>
      </c>
      <c r="C5" s="134">
        <f>SUM(C6:C21)</f>
        <v>93600</v>
      </c>
      <c r="D5" s="135">
        <f>B5/C5*100</f>
        <v>137.5</v>
      </c>
    </row>
    <row r="6" spans="1:4" ht="14.25">
      <c r="A6" s="257" t="s">
        <v>62</v>
      </c>
      <c r="B6" s="134">
        <v>89600</v>
      </c>
      <c r="C6" s="134">
        <v>49990</v>
      </c>
      <c r="D6" s="135">
        <f aca="true" t="shared" si="0" ref="D6:D44">B6/C6*100</f>
        <v>179.24</v>
      </c>
    </row>
    <row r="7" spans="1:4" ht="14.25">
      <c r="A7" s="257" t="s">
        <v>63</v>
      </c>
      <c r="B7" s="134">
        <v>0</v>
      </c>
      <c r="C7" s="134">
        <v>0</v>
      </c>
      <c r="D7" s="135"/>
    </row>
    <row r="8" spans="1:4" ht="14.25">
      <c r="A8" s="257" t="s">
        <v>64</v>
      </c>
      <c r="B8" s="134">
        <v>11600</v>
      </c>
      <c r="C8" s="134">
        <v>14000</v>
      </c>
      <c r="D8" s="135">
        <f t="shared" si="0"/>
        <v>82.86</v>
      </c>
    </row>
    <row r="9" spans="1:7" ht="14.25">
      <c r="A9" s="257" t="s">
        <v>65</v>
      </c>
      <c r="B9" s="134">
        <v>0</v>
      </c>
      <c r="C9" s="134">
        <v>0</v>
      </c>
      <c r="D9" s="135"/>
      <c r="G9" s="137"/>
    </row>
    <row r="10" spans="1:4" ht="14.25">
      <c r="A10" s="257" t="s">
        <v>66</v>
      </c>
      <c r="B10" s="134">
        <v>5000</v>
      </c>
      <c r="C10" s="134">
        <v>10900</v>
      </c>
      <c r="D10" s="135">
        <f t="shared" si="0"/>
        <v>45.87</v>
      </c>
    </row>
    <row r="11" spans="1:4" ht="14.25">
      <c r="A11" s="257" t="s">
        <v>67</v>
      </c>
      <c r="B11" s="134">
        <v>2000</v>
      </c>
      <c r="C11" s="134">
        <v>1500</v>
      </c>
      <c r="D11" s="135">
        <f t="shared" si="0"/>
        <v>133.33</v>
      </c>
    </row>
    <row r="12" spans="1:4" ht="14.25">
      <c r="A12" s="257" t="s">
        <v>68</v>
      </c>
      <c r="B12" s="134">
        <v>8000</v>
      </c>
      <c r="C12" s="134">
        <v>5100</v>
      </c>
      <c r="D12" s="135">
        <f t="shared" si="0"/>
        <v>156.86</v>
      </c>
    </row>
    <row r="13" spans="1:4" ht="14.25">
      <c r="A13" s="257" t="s">
        <v>69</v>
      </c>
      <c r="B13" s="134">
        <v>2000</v>
      </c>
      <c r="C13" s="134">
        <v>2100</v>
      </c>
      <c r="D13" s="135">
        <f t="shared" si="0"/>
        <v>95.24</v>
      </c>
    </row>
    <row r="14" spans="1:4" ht="14.25">
      <c r="A14" s="257" t="s">
        <v>70</v>
      </c>
      <c r="B14" s="134">
        <v>2000</v>
      </c>
      <c r="C14" s="134">
        <v>1100</v>
      </c>
      <c r="D14" s="135">
        <f t="shared" si="0"/>
        <v>181.82</v>
      </c>
    </row>
    <row r="15" spans="1:4" ht="14.25">
      <c r="A15" s="257" t="s">
        <v>71</v>
      </c>
      <c r="B15" s="134">
        <v>2000</v>
      </c>
      <c r="C15" s="134">
        <v>1600</v>
      </c>
      <c r="D15" s="135">
        <f t="shared" si="0"/>
        <v>125</v>
      </c>
    </row>
    <row r="16" spans="1:4" ht="14.25">
      <c r="A16" s="257" t="s">
        <v>72</v>
      </c>
      <c r="B16" s="134">
        <v>2500</v>
      </c>
      <c r="C16" s="134">
        <v>2800</v>
      </c>
      <c r="D16" s="135">
        <f t="shared" si="0"/>
        <v>89.29</v>
      </c>
    </row>
    <row r="17" spans="1:4" ht="14.25">
      <c r="A17" s="257" t="s">
        <v>73</v>
      </c>
      <c r="B17" s="134">
        <v>1000</v>
      </c>
      <c r="C17" s="134">
        <v>710</v>
      </c>
      <c r="D17" s="135">
        <f t="shared" si="0"/>
        <v>140.85</v>
      </c>
    </row>
    <row r="18" spans="1:4" ht="14.25">
      <c r="A18" s="257" t="s">
        <v>74</v>
      </c>
      <c r="B18" s="134">
        <v>500</v>
      </c>
      <c r="C18" s="134">
        <v>1500</v>
      </c>
      <c r="D18" s="135">
        <f t="shared" si="0"/>
        <v>33.33</v>
      </c>
    </row>
    <row r="19" spans="1:4" ht="14.25">
      <c r="A19" s="257" t="s">
        <v>75</v>
      </c>
      <c r="B19" s="134">
        <v>2000</v>
      </c>
      <c r="C19" s="134">
        <v>1800</v>
      </c>
      <c r="D19" s="135">
        <f t="shared" si="0"/>
        <v>111.11</v>
      </c>
    </row>
    <row r="20" spans="1:4" ht="14.25">
      <c r="A20" s="257" t="s">
        <v>76</v>
      </c>
      <c r="B20" s="134">
        <v>0</v>
      </c>
      <c r="C20" s="134">
        <v>0</v>
      </c>
      <c r="D20" s="135"/>
    </row>
    <row r="21" spans="1:4" ht="14.25">
      <c r="A21" s="257" t="s">
        <v>77</v>
      </c>
      <c r="B21" s="134">
        <v>500</v>
      </c>
      <c r="C21" s="134">
        <v>500</v>
      </c>
      <c r="D21" s="135">
        <f>B21/C21*100</f>
        <v>100</v>
      </c>
    </row>
    <row r="22" spans="1:4" ht="14.25">
      <c r="A22" s="255" t="s">
        <v>78</v>
      </c>
      <c r="B22" s="134">
        <f>SUM(B23:B30)</f>
        <v>15000</v>
      </c>
      <c r="C22" s="256">
        <f>SUM(C23:C30)</f>
        <v>11000</v>
      </c>
      <c r="D22" s="135">
        <f t="shared" si="0"/>
        <v>136.36</v>
      </c>
    </row>
    <row r="23" spans="1:4" ht="14.25">
      <c r="A23" s="257" t="s">
        <v>79</v>
      </c>
      <c r="B23" s="134">
        <v>7500</v>
      </c>
      <c r="C23" s="256">
        <v>6000</v>
      </c>
      <c r="D23" s="135">
        <f t="shared" si="0"/>
        <v>125</v>
      </c>
    </row>
    <row r="24" spans="1:4" ht="14.25">
      <c r="A24" s="257" t="s">
        <v>80</v>
      </c>
      <c r="B24" s="256">
        <v>1500</v>
      </c>
      <c r="C24" s="256">
        <v>600</v>
      </c>
      <c r="D24" s="135">
        <f t="shared" si="0"/>
        <v>250</v>
      </c>
    </row>
    <row r="25" spans="1:4" ht="14.25">
      <c r="A25" s="257" t="s">
        <v>81</v>
      </c>
      <c r="B25" s="256">
        <v>1800</v>
      </c>
      <c r="C25" s="256">
        <v>1600</v>
      </c>
      <c r="D25" s="135">
        <f t="shared" si="0"/>
        <v>112.5</v>
      </c>
    </row>
    <row r="26" spans="1:4" ht="14.25">
      <c r="A26" s="257" t="s">
        <v>82</v>
      </c>
      <c r="B26" s="256">
        <v>0</v>
      </c>
      <c r="C26" s="256">
        <v>0</v>
      </c>
      <c r="D26" s="135"/>
    </row>
    <row r="27" spans="1:4" ht="14.25">
      <c r="A27" s="257" t="s">
        <v>83</v>
      </c>
      <c r="B27" s="256">
        <v>3500</v>
      </c>
      <c r="C27" s="256">
        <v>2600</v>
      </c>
      <c r="D27" s="135">
        <f t="shared" si="0"/>
        <v>134.62</v>
      </c>
    </row>
    <row r="28" spans="1:4" ht="14.25">
      <c r="A28" s="257" t="s">
        <v>84</v>
      </c>
      <c r="B28" s="256">
        <v>0</v>
      </c>
      <c r="C28" s="256">
        <v>0</v>
      </c>
      <c r="D28" s="135"/>
    </row>
    <row r="29" spans="1:4" ht="14.25">
      <c r="A29" s="257" t="s">
        <v>85</v>
      </c>
      <c r="B29" s="256">
        <v>100</v>
      </c>
      <c r="C29" s="256">
        <v>200</v>
      </c>
      <c r="D29" s="135">
        <f t="shared" si="0"/>
        <v>50</v>
      </c>
    </row>
    <row r="30" spans="1:4" ht="14.25">
      <c r="A30" s="257" t="s">
        <v>86</v>
      </c>
      <c r="B30" s="256">
        <v>600</v>
      </c>
      <c r="C30" s="256">
        <v>0</v>
      </c>
      <c r="D30" s="135"/>
    </row>
    <row r="31" spans="1:4" ht="14.25">
      <c r="A31" s="258" t="s">
        <v>87</v>
      </c>
      <c r="B31" s="256">
        <f>B5+B22</f>
        <v>143700</v>
      </c>
      <c r="C31" s="134">
        <f>C5+C22</f>
        <v>104600</v>
      </c>
      <c r="D31" s="135">
        <f t="shared" si="0"/>
        <v>137.38</v>
      </c>
    </row>
    <row r="32" spans="1:4" ht="14.25">
      <c r="A32" s="259" t="s">
        <v>88</v>
      </c>
      <c r="B32" s="256"/>
      <c r="C32" s="134"/>
      <c r="D32" s="135"/>
    </row>
    <row r="33" spans="1:4" ht="14.25">
      <c r="A33" s="259" t="s">
        <v>89</v>
      </c>
      <c r="B33" s="134">
        <f>B34-B38+B39+B40+B41</f>
        <v>127070</v>
      </c>
      <c r="C33" s="134">
        <f>C34-C38+C39+C40+C41</f>
        <v>78665</v>
      </c>
      <c r="D33" s="135">
        <f t="shared" si="0"/>
        <v>161.53</v>
      </c>
    </row>
    <row r="34" spans="1:4" ht="14.25">
      <c r="A34" s="260" t="s">
        <v>90</v>
      </c>
      <c r="B34" s="134">
        <f>B35+B36+B37</f>
        <v>76333</v>
      </c>
      <c r="C34" s="134">
        <v>76554</v>
      </c>
      <c r="D34" s="135">
        <f t="shared" si="0"/>
        <v>99.71</v>
      </c>
    </row>
    <row r="35" spans="1:4" ht="14.25">
      <c r="A35" s="261" t="s">
        <v>91</v>
      </c>
      <c r="B35" s="256">
        <v>6235</v>
      </c>
      <c r="C35" s="134">
        <v>6283</v>
      </c>
      <c r="D35" s="135">
        <f t="shared" si="0"/>
        <v>99.24</v>
      </c>
    </row>
    <row r="36" spans="1:4" ht="14.25">
      <c r="A36" s="261" t="s">
        <v>92</v>
      </c>
      <c r="B36" s="256">
        <v>51946</v>
      </c>
      <c r="C36" s="134">
        <v>51403</v>
      </c>
      <c r="D36" s="135">
        <f t="shared" si="0"/>
        <v>101.06</v>
      </c>
    </row>
    <row r="37" spans="1:4" ht="14.25">
      <c r="A37" s="261" t="s">
        <v>93</v>
      </c>
      <c r="B37" s="256">
        <v>18152</v>
      </c>
      <c r="C37" s="134">
        <v>18868</v>
      </c>
      <c r="D37" s="135">
        <f t="shared" si="0"/>
        <v>96.21</v>
      </c>
    </row>
    <row r="38" spans="1:4" ht="14.25">
      <c r="A38" s="262" t="s">
        <v>94</v>
      </c>
      <c r="B38" s="256">
        <v>14263</v>
      </c>
      <c r="C38" s="134">
        <v>12889</v>
      </c>
      <c r="D38" s="135">
        <f t="shared" si="0"/>
        <v>110.66</v>
      </c>
    </row>
    <row r="39" spans="1:4" ht="14.25">
      <c r="A39" s="263" t="s">
        <v>95</v>
      </c>
      <c r="B39" s="256"/>
      <c r="C39" s="134"/>
      <c r="D39" s="135"/>
    </row>
    <row r="40" spans="1:4" ht="14.25">
      <c r="A40" s="263" t="s">
        <v>96</v>
      </c>
      <c r="B40" s="256"/>
      <c r="C40" s="134"/>
      <c r="D40" s="135"/>
    </row>
    <row r="41" spans="1:4" ht="14.25">
      <c r="A41" s="260" t="s">
        <v>97</v>
      </c>
      <c r="B41" s="256">
        <v>65000</v>
      </c>
      <c r="C41" s="134">
        <v>15000</v>
      </c>
      <c r="D41" s="135">
        <f t="shared" si="0"/>
        <v>433.33</v>
      </c>
    </row>
    <row r="42" spans="1:4" ht="14.25">
      <c r="A42" s="264" t="s">
        <v>98</v>
      </c>
      <c r="B42" s="256"/>
      <c r="C42" s="134"/>
      <c r="D42" s="135"/>
    </row>
    <row r="43" spans="1:4" ht="14.25">
      <c r="A43" s="263" t="s">
        <v>99</v>
      </c>
      <c r="B43" s="256"/>
      <c r="C43" s="134"/>
      <c r="D43" s="135"/>
    </row>
    <row r="44" spans="1:4" ht="14.25">
      <c r="A44" s="258" t="s">
        <v>100</v>
      </c>
      <c r="B44" s="256">
        <f>B31+B32+B33</f>
        <v>270770</v>
      </c>
      <c r="C44" s="134">
        <f>C31+C32+C33</f>
        <v>183265</v>
      </c>
      <c r="D44" s="135">
        <f t="shared" si="0"/>
        <v>147.75</v>
      </c>
    </row>
    <row r="45" spans="1:2" ht="14.25">
      <c r="A45" s="235" t="s">
        <v>101</v>
      </c>
      <c r="B45" s="251"/>
    </row>
    <row r="46" spans="1:2" ht="14.25">
      <c r="A46" s="214"/>
      <c r="B46" s="251"/>
    </row>
    <row r="47" spans="1:2" ht="14.25">
      <c r="A47" s="214"/>
      <c r="B47" s="251"/>
    </row>
    <row r="48" spans="1:2" ht="14.25">
      <c r="A48" s="251"/>
      <c r="B48" s="251"/>
    </row>
    <row r="49" spans="1:2" ht="14.25">
      <c r="A49" s="251"/>
      <c r="B49" s="251"/>
    </row>
    <row r="50" spans="1:2" ht="14.25">
      <c r="A50" s="251"/>
      <c r="B50" s="251"/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A5" sqref="A5"/>
    </sheetView>
  </sheetViews>
  <sheetFormatPr defaultColWidth="8.125" defaultRowHeight="14.25"/>
  <cols>
    <col min="1" max="1" width="35.125" style="44" customWidth="1"/>
    <col min="2" max="2" width="16.50390625" style="44" customWidth="1"/>
    <col min="3" max="3" width="16.375" style="44" customWidth="1"/>
    <col min="4" max="4" width="19.875" style="45" customWidth="1"/>
    <col min="5" max="5" width="10.50390625" style="44" customWidth="1"/>
    <col min="6" max="6" width="9.125" style="44" customWidth="1"/>
    <col min="7" max="13" width="8.125" style="44" customWidth="1"/>
    <col min="14" max="14" width="11.50390625" style="44" customWidth="1"/>
    <col min="15" max="16384" width="8.125" style="44" customWidth="1"/>
  </cols>
  <sheetData>
    <row r="1" ht="14.25">
      <c r="A1" s="44" t="s">
        <v>1053</v>
      </c>
    </row>
    <row r="2" spans="1:4" ht="20.25">
      <c r="A2" s="46" t="s">
        <v>1054</v>
      </c>
      <c r="B2" s="46"/>
      <c r="C2" s="46"/>
      <c r="D2" s="46"/>
    </row>
    <row r="3" spans="1:4" ht="14.25">
      <c r="A3" s="47"/>
      <c r="B3" s="48"/>
      <c r="D3" s="49" t="s">
        <v>846</v>
      </c>
    </row>
    <row r="4" spans="1:4" ht="44.25" customHeight="1">
      <c r="A4" s="66" t="s">
        <v>847</v>
      </c>
      <c r="B4" s="21" t="s">
        <v>58</v>
      </c>
      <c r="C4" s="7" t="s">
        <v>914</v>
      </c>
      <c r="D4" s="7" t="s">
        <v>915</v>
      </c>
    </row>
    <row r="5" spans="1:4" ht="21" customHeight="1">
      <c r="A5" s="42" t="s">
        <v>1055</v>
      </c>
      <c r="B5" s="52"/>
      <c r="C5" s="52"/>
      <c r="D5" s="53"/>
    </row>
    <row r="6" spans="1:4" ht="21" customHeight="1">
      <c r="A6" s="42" t="s">
        <v>1056</v>
      </c>
      <c r="B6" s="67"/>
      <c r="C6" s="58"/>
      <c r="D6" s="53"/>
    </row>
    <row r="7" spans="1:4" ht="21" customHeight="1">
      <c r="A7" s="42" t="s">
        <v>1057</v>
      </c>
      <c r="B7" s="68"/>
      <c r="C7" s="68"/>
      <c r="D7" s="69"/>
    </row>
    <row r="8" spans="1:4" ht="21" customHeight="1">
      <c r="A8" s="42" t="s">
        <v>1058</v>
      </c>
      <c r="B8" s="68"/>
      <c r="C8" s="68"/>
      <c r="D8" s="69"/>
    </row>
    <row r="9" spans="1:6" ht="21" customHeight="1">
      <c r="A9" s="42" t="s">
        <v>1059</v>
      </c>
      <c r="B9" s="68"/>
      <c r="C9" s="68"/>
      <c r="D9" s="69"/>
      <c r="F9" s="70"/>
    </row>
    <row r="10" spans="1:4" ht="21" customHeight="1">
      <c r="A10" s="56" t="s">
        <v>1060</v>
      </c>
      <c r="B10" s="68"/>
      <c r="C10" s="68"/>
      <c r="D10" s="69"/>
    </row>
    <row r="11" spans="1:4" ht="21" customHeight="1">
      <c r="A11" s="57" t="s">
        <v>1061</v>
      </c>
      <c r="B11" s="68"/>
      <c r="C11" s="68"/>
      <c r="D11" s="69"/>
    </row>
    <row r="12" spans="1:4" ht="21" customHeight="1">
      <c r="A12" s="56" t="s">
        <v>1062</v>
      </c>
      <c r="B12" s="68"/>
      <c r="C12" s="68"/>
      <c r="D12" s="69"/>
    </row>
    <row r="13" spans="1:4" ht="21" customHeight="1">
      <c r="A13" s="42" t="s">
        <v>1063</v>
      </c>
      <c r="B13" s="68"/>
      <c r="C13" s="68"/>
      <c r="D13" s="69"/>
    </row>
    <row r="14" spans="1:4" ht="21" customHeight="1">
      <c r="A14" s="42" t="s">
        <v>1064</v>
      </c>
      <c r="B14" s="68"/>
      <c r="C14" s="68"/>
      <c r="D14" s="69"/>
    </row>
    <row r="15" spans="1:4" ht="21" customHeight="1">
      <c r="A15" s="42" t="s">
        <v>1065</v>
      </c>
      <c r="B15" s="68"/>
      <c r="C15" s="68"/>
      <c r="D15" s="69"/>
    </row>
    <row r="16" spans="1:4" ht="21" customHeight="1">
      <c r="A16" s="71" t="s">
        <v>1066</v>
      </c>
      <c r="B16" s="68"/>
      <c r="C16" s="68"/>
      <c r="D16" s="69"/>
    </row>
    <row r="17" spans="1:4" ht="14.25">
      <c r="A17" s="55"/>
      <c r="B17" s="55"/>
      <c r="C17" s="55"/>
      <c r="D17" s="72"/>
    </row>
  </sheetData>
  <sheetProtection/>
  <mergeCells count="1">
    <mergeCell ref="A2:D2"/>
  </mergeCells>
  <conditionalFormatting sqref="A5:A6">
    <cfRule type="expression" priority="1" dxfId="0" stopIfTrue="1">
      <formula>"len($A:$A)=3"</formula>
    </cfRule>
  </conditionalFormatting>
  <conditionalFormatting sqref="D5:D6">
    <cfRule type="cellIs" priority="2" dxfId="1" operator="lessThan" stopIfTrue="1">
      <formula>0</formula>
    </cfRule>
  </conditionalFormatting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H8" sqref="H8"/>
    </sheetView>
  </sheetViews>
  <sheetFormatPr defaultColWidth="8.125" defaultRowHeight="14.25"/>
  <cols>
    <col min="1" max="1" width="37.125" style="44" customWidth="1"/>
    <col min="2" max="3" width="14.625" style="44" customWidth="1"/>
    <col min="4" max="4" width="18.00390625" style="45" customWidth="1"/>
    <col min="5" max="5" width="10.50390625" style="44" customWidth="1"/>
    <col min="6" max="6" width="9.125" style="44" customWidth="1"/>
    <col min="7" max="13" width="8.125" style="44" customWidth="1"/>
    <col min="14" max="14" width="11.50390625" style="44" customWidth="1"/>
    <col min="15" max="16384" width="8.125" style="44" customWidth="1"/>
  </cols>
  <sheetData>
    <row r="1" ht="19.5" customHeight="1">
      <c r="A1" s="44" t="s">
        <v>1067</v>
      </c>
    </row>
    <row r="2" spans="1:4" ht="20.25">
      <c r="A2" s="46" t="s">
        <v>1068</v>
      </c>
      <c r="B2" s="46"/>
      <c r="C2" s="46"/>
      <c r="D2" s="46"/>
    </row>
    <row r="3" spans="1:4" ht="14.25">
      <c r="A3" s="47"/>
      <c r="B3" s="48"/>
      <c r="D3" s="49" t="s">
        <v>846</v>
      </c>
    </row>
    <row r="4" spans="1:4" ht="45.75" customHeight="1">
      <c r="A4" s="50" t="s">
        <v>847</v>
      </c>
      <c r="B4" s="21" t="s">
        <v>58</v>
      </c>
      <c r="C4" s="7" t="s">
        <v>914</v>
      </c>
      <c r="D4" s="7" t="s">
        <v>915</v>
      </c>
    </row>
    <row r="5" spans="1:4" ht="22.5" customHeight="1">
      <c r="A5" s="42" t="s">
        <v>1069</v>
      </c>
      <c r="B5" s="51"/>
      <c r="C5" s="52"/>
      <c r="D5" s="53"/>
    </row>
    <row r="6" spans="1:4" ht="22.5" customHeight="1">
      <c r="A6" s="42" t="s">
        <v>1070</v>
      </c>
      <c r="B6" s="51"/>
      <c r="C6" s="52"/>
      <c r="D6" s="53"/>
    </row>
    <row r="7" spans="1:4" ht="22.5" customHeight="1">
      <c r="A7" s="42" t="s">
        <v>1071</v>
      </c>
      <c r="B7" s="54"/>
      <c r="C7" s="52"/>
      <c r="D7" s="53"/>
    </row>
    <row r="8" spans="1:4" ht="22.5" customHeight="1">
      <c r="A8" s="42" t="s">
        <v>1072</v>
      </c>
      <c r="B8" s="51"/>
      <c r="C8" s="52"/>
      <c r="D8" s="53"/>
    </row>
    <row r="9" spans="1:6" ht="22.5" customHeight="1">
      <c r="A9" s="42" t="s">
        <v>1073</v>
      </c>
      <c r="B9" s="51"/>
      <c r="C9" s="52"/>
      <c r="D9" s="53"/>
      <c r="F9" s="55"/>
    </row>
    <row r="10" spans="1:4" ht="22.5" customHeight="1">
      <c r="A10" s="56" t="s">
        <v>1074</v>
      </c>
      <c r="B10" s="51"/>
      <c r="C10" s="52"/>
      <c r="D10" s="53"/>
    </row>
    <row r="11" spans="1:4" ht="22.5" customHeight="1">
      <c r="A11" s="57" t="s">
        <v>1075</v>
      </c>
      <c r="B11" s="51"/>
      <c r="C11" s="52"/>
      <c r="D11" s="53"/>
    </row>
    <row r="12" spans="1:4" ht="22.5" customHeight="1">
      <c r="A12" s="56" t="s">
        <v>1076</v>
      </c>
      <c r="B12" s="52"/>
      <c r="C12" s="58"/>
      <c r="D12" s="53"/>
    </row>
    <row r="13" spans="1:4" ht="22.5" customHeight="1">
      <c r="A13" s="42" t="s">
        <v>1077</v>
      </c>
      <c r="B13" s="59"/>
      <c r="C13" s="60"/>
      <c r="D13" s="61"/>
    </row>
    <row r="14" spans="1:4" ht="22.5" customHeight="1">
      <c r="A14" s="42" t="s">
        <v>1078</v>
      </c>
      <c r="B14" s="62"/>
      <c r="C14" s="62"/>
      <c r="D14" s="62"/>
    </row>
    <row r="15" spans="1:4" ht="22.5" customHeight="1">
      <c r="A15" s="42" t="s">
        <v>1079</v>
      </c>
      <c r="B15" s="63"/>
      <c r="C15" s="64"/>
      <c r="D15" s="53"/>
    </row>
    <row r="16" spans="1:4" ht="22.5" customHeight="1">
      <c r="A16" s="65" t="s">
        <v>772</v>
      </c>
      <c r="B16" s="62"/>
      <c r="C16" s="62"/>
      <c r="D16" s="61"/>
    </row>
  </sheetData>
  <sheetProtection/>
  <mergeCells count="1">
    <mergeCell ref="A2:D2"/>
  </mergeCells>
  <conditionalFormatting sqref="A5:A6">
    <cfRule type="expression" priority="1" dxfId="0" stopIfTrue="1">
      <formula>"len($A:$A)=3"</formula>
    </cfRule>
  </conditionalFormatting>
  <conditionalFormatting sqref="D5:D13 D15:D16">
    <cfRule type="cellIs" priority="2" dxfId="1" operator="lessThan" stopIfTrue="1">
      <formula>0</formula>
    </cfRule>
  </conditionalFormatting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37.375" style="14" customWidth="1"/>
    <col min="2" max="3" width="14.125" style="14" customWidth="1"/>
    <col min="4" max="4" width="18.75390625" style="14" customWidth="1"/>
    <col min="5" max="16384" width="9.00390625" style="14" customWidth="1"/>
  </cols>
  <sheetData>
    <row r="1" ht="18.75" customHeight="1">
      <c r="A1" s="14" t="s">
        <v>1080</v>
      </c>
    </row>
    <row r="2" spans="1:4" ht="24.75" customHeight="1">
      <c r="A2" s="15" t="s">
        <v>1081</v>
      </c>
      <c r="B2" s="15"/>
      <c r="C2" s="15"/>
      <c r="D2" s="15"/>
    </row>
    <row r="3" spans="1:4" ht="17.25" customHeight="1">
      <c r="A3" s="16"/>
      <c r="B3" s="17"/>
      <c r="C3" s="18"/>
      <c r="D3" s="19" t="s">
        <v>846</v>
      </c>
    </row>
    <row r="4" spans="1:4" ht="42" customHeight="1">
      <c r="A4" s="20" t="s">
        <v>1082</v>
      </c>
      <c r="B4" s="21" t="s">
        <v>58</v>
      </c>
      <c r="C4" s="7" t="s">
        <v>59</v>
      </c>
      <c r="D4" s="7" t="s">
        <v>60</v>
      </c>
    </row>
    <row r="5" spans="1:4" ht="20.25" customHeight="1">
      <c r="A5" s="22" t="s">
        <v>1055</v>
      </c>
      <c r="B5" s="23"/>
      <c r="C5" s="26"/>
      <c r="D5" s="24"/>
    </row>
    <row r="6" spans="1:4" ht="20.25" customHeight="1">
      <c r="A6" s="25" t="s">
        <v>1083</v>
      </c>
      <c r="B6" s="23"/>
      <c r="C6" s="41"/>
      <c r="D6" s="24"/>
    </row>
    <row r="7" spans="1:4" ht="20.25" customHeight="1">
      <c r="A7" s="25" t="s">
        <v>1084</v>
      </c>
      <c r="B7" s="23"/>
      <c r="C7" s="26"/>
      <c r="D7" s="24"/>
    </row>
    <row r="8" spans="1:4" ht="20.25" customHeight="1">
      <c r="A8" s="25" t="s">
        <v>1085</v>
      </c>
      <c r="B8" s="23"/>
      <c r="C8" s="26"/>
      <c r="D8" s="24"/>
    </row>
    <row r="9" spans="1:4" ht="20.25" customHeight="1">
      <c r="A9" s="25" t="s">
        <v>1086</v>
      </c>
      <c r="B9" s="23"/>
      <c r="C9" s="26"/>
      <c r="D9" s="24"/>
    </row>
    <row r="10" spans="1:4" ht="20.25" customHeight="1">
      <c r="A10" s="27" t="s">
        <v>1087</v>
      </c>
      <c r="B10" s="23"/>
      <c r="C10" s="26"/>
      <c r="D10" s="24"/>
    </row>
    <row r="11" spans="1:4" ht="20.25" customHeight="1">
      <c r="A11" s="27" t="s">
        <v>1088</v>
      </c>
      <c r="B11" s="23"/>
      <c r="C11" s="26"/>
      <c r="D11" s="24"/>
    </row>
    <row r="12" spans="1:4" ht="20.25" customHeight="1">
      <c r="A12" s="22" t="s">
        <v>1056</v>
      </c>
      <c r="B12" s="28">
        <f>SUM(B13:B18)</f>
        <v>12503.4</v>
      </c>
      <c r="C12" s="28">
        <f>SUM(C13:C18)</f>
        <v>9812.08</v>
      </c>
      <c r="D12" s="24">
        <f>B12/C12*100</f>
        <v>127.4</v>
      </c>
    </row>
    <row r="13" spans="1:4" ht="20.25" customHeight="1">
      <c r="A13" s="25" t="s">
        <v>1083</v>
      </c>
      <c r="B13" s="28">
        <v>2214.98</v>
      </c>
      <c r="C13" s="28">
        <v>1404.78</v>
      </c>
      <c r="D13" s="24">
        <f>B13/C13*100</f>
        <v>157.7</v>
      </c>
    </row>
    <row r="14" spans="1:4" ht="20.25" customHeight="1">
      <c r="A14" s="25" t="s">
        <v>1084</v>
      </c>
      <c r="B14" s="28">
        <v>10117.84</v>
      </c>
      <c r="C14" s="28">
        <v>8073.15</v>
      </c>
      <c r="D14" s="24">
        <f>B14/C14*100</f>
        <v>125.3</v>
      </c>
    </row>
    <row r="15" spans="1:4" ht="20.25" customHeight="1">
      <c r="A15" s="25" t="s">
        <v>1085</v>
      </c>
      <c r="B15" s="28">
        <v>165.47</v>
      </c>
      <c r="C15" s="28">
        <v>313.97</v>
      </c>
      <c r="D15" s="24">
        <f>B15/C15*100</f>
        <v>52.7</v>
      </c>
    </row>
    <row r="16" spans="1:4" ht="20.25" customHeight="1">
      <c r="A16" s="25" t="s">
        <v>1086</v>
      </c>
      <c r="B16" s="28">
        <v>2.58</v>
      </c>
      <c r="C16" s="28"/>
      <c r="D16" s="24"/>
    </row>
    <row r="17" spans="1:4" ht="20.25" customHeight="1">
      <c r="A17" s="27" t="s">
        <v>1087</v>
      </c>
      <c r="B17" s="28"/>
      <c r="C17" s="28"/>
      <c r="D17" s="24"/>
    </row>
    <row r="18" spans="1:4" ht="20.25" customHeight="1">
      <c r="A18" s="27" t="s">
        <v>1088</v>
      </c>
      <c r="B18" s="28">
        <v>2.53</v>
      </c>
      <c r="C18" s="28">
        <v>20.18</v>
      </c>
      <c r="D18" s="24">
        <f>B18/C18*100</f>
        <v>12.5</v>
      </c>
    </row>
    <row r="19" spans="1:4" ht="20.25" customHeight="1">
      <c r="A19" s="22" t="s">
        <v>1057</v>
      </c>
      <c r="B19" s="28">
        <f>SUM(B20:B25)</f>
        <v>23107.91</v>
      </c>
      <c r="C19" s="28">
        <f>SUM(C20:C25)</f>
        <v>21430.82</v>
      </c>
      <c r="D19" s="24">
        <f>B19/C19*100</f>
        <v>107.8</v>
      </c>
    </row>
    <row r="20" spans="1:4" ht="20.25" customHeight="1">
      <c r="A20" s="34" t="s">
        <v>1083</v>
      </c>
      <c r="B20" s="28">
        <v>11054.91</v>
      </c>
      <c r="C20" s="28">
        <v>10891.82</v>
      </c>
      <c r="D20" s="24">
        <f>B20/C20*100</f>
        <v>101.5</v>
      </c>
    </row>
    <row r="21" spans="1:4" ht="20.25" customHeight="1">
      <c r="A21" s="34" t="s">
        <v>1084</v>
      </c>
      <c r="B21" s="28">
        <v>12000</v>
      </c>
      <c r="C21" s="28">
        <v>10500</v>
      </c>
      <c r="D21" s="24">
        <f>B21/C21*100</f>
        <v>114.3</v>
      </c>
    </row>
    <row r="22" spans="1:4" ht="20.25" customHeight="1">
      <c r="A22" s="34" t="s">
        <v>1085</v>
      </c>
      <c r="B22" s="28">
        <v>50</v>
      </c>
      <c r="C22" s="28">
        <v>38</v>
      </c>
      <c r="D22" s="24">
        <f>B22/C22*100</f>
        <v>131.6</v>
      </c>
    </row>
    <row r="23" spans="1:4" ht="20.25" customHeight="1">
      <c r="A23" s="34" t="s">
        <v>1086</v>
      </c>
      <c r="B23" s="28"/>
      <c r="C23" s="28"/>
      <c r="D23" s="24"/>
    </row>
    <row r="24" spans="1:4" ht="20.25" customHeight="1">
      <c r="A24" s="42" t="s">
        <v>1087</v>
      </c>
      <c r="B24" s="28"/>
      <c r="C24" s="28"/>
      <c r="D24" s="24"/>
    </row>
    <row r="25" spans="1:4" ht="20.25" customHeight="1">
      <c r="A25" s="27" t="s">
        <v>1088</v>
      </c>
      <c r="B25" s="28">
        <v>3</v>
      </c>
      <c r="C25" s="28">
        <v>1</v>
      </c>
      <c r="D25" s="24">
        <f>B25/C25*100</f>
        <v>300</v>
      </c>
    </row>
    <row r="26" spans="1:4" ht="20.25" customHeight="1">
      <c r="A26" s="22" t="s">
        <v>1058</v>
      </c>
      <c r="B26" s="28"/>
      <c r="C26" s="28"/>
      <c r="D26" s="24"/>
    </row>
    <row r="27" spans="1:4" ht="20.25" customHeight="1">
      <c r="A27" s="34" t="s">
        <v>1083</v>
      </c>
      <c r="B27" s="28"/>
      <c r="C27" s="28"/>
      <c r="D27" s="24"/>
    </row>
    <row r="28" spans="1:4" ht="20.25" customHeight="1">
      <c r="A28" s="34" t="s">
        <v>1084</v>
      </c>
      <c r="B28" s="28"/>
      <c r="C28" s="28"/>
      <c r="D28" s="24"/>
    </row>
    <row r="29" spans="1:4" ht="20.25" customHeight="1">
      <c r="A29" s="34" t="s">
        <v>1085</v>
      </c>
      <c r="B29" s="28"/>
      <c r="C29" s="28"/>
      <c r="D29" s="24"/>
    </row>
    <row r="30" spans="1:4" ht="20.25" customHeight="1">
      <c r="A30" s="34" t="s">
        <v>1086</v>
      </c>
      <c r="B30" s="28"/>
      <c r="C30" s="28"/>
      <c r="D30" s="24"/>
    </row>
    <row r="31" spans="1:4" ht="20.25" customHeight="1">
      <c r="A31" s="42" t="s">
        <v>1087</v>
      </c>
      <c r="B31" s="28"/>
      <c r="C31" s="28"/>
      <c r="D31" s="24"/>
    </row>
    <row r="32" spans="1:4" ht="20.25" customHeight="1">
      <c r="A32" s="27" t="s">
        <v>1088</v>
      </c>
      <c r="B32" s="28"/>
      <c r="C32" s="28"/>
      <c r="D32" s="24"/>
    </row>
    <row r="33" spans="1:4" ht="20.25" customHeight="1">
      <c r="A33" s="22" t="s">
        <v>1059</v>
      </c>
      <c r="B33" s="28"/>
      <c r="C33" s="28"/>
      <c r="D33" s="24"/>
    </row>
    <row r="34" spans="1:4" ht="20.25" customHeight="1">
      <c r="A34" s="32" t="s">
        <v>1089</v>
      </c>
      <c r="B34" s="28"/>
      <c r="C34" s="28"/>
      <c r="D34" s="24"/>
    </row>
    <row r="35" spans="1:4" ht="20.25" customHeight="1">
      <c r="A35" s="25" t="s">
        <v>1083</v>
      </c>
      <c r="B35" s="28"/>
      <c r="C35" s="28"/>
      <c r="D35" s="24"/>
    </row>
    <row r="36" spans="1:4" ht="20.25" customHeight="1">
      <c r="A36" s="25" t="s">
        <v>1084</v>
      </c>
      <c r="B36" s="28"/>
      <c r="C36" s="28"/>
      <c r="D36" s="24"/>
    </row>
    <row r="37" spans="1:4" ht="20.25" customHeight="1">
      <c r="A37" s="25" t="s">
        <v>1085</v>
      </c>
      <c r="B37" s="28"/>
      <c r="C37" s="28"/>
      <c r="D37" s="24"/>
    </row>
    <row r="38" spans="1:4" ht="20.25" customHeight="1">
      <c r="A38" s="25" t="s">
        <v>1086</v>
      </c>
      <c r="B38" s="28"/>
      <c r="C38" s="28"/>
      <c r="D38" s="24"/>
    </row>
    <row r="39" spans="1:4" ht="20.25" customHeight="1">
      <c r="A39" s="27" t="s">
        <v>1087</v>
      </c>
      <c r="B39" s="28"/>
      <c r="C39" s="28"/>
      <c r="D39" s="24"/>
    </row>
    <row r="40" spans="1:4" ht="20.25" customHeight="1">
      <c r="A40" s="34" t="s">
        <v>1061</v>
      </c>
      <c r="B40" s="28"/>
      <c r="C40" s="28"/>
      <c r="D40" s="24"/>
    </row>
    <row r="41" spans="1:4" ht="20.25" customHeight="1">
      <c r="A41" s="25" t="s">
        <v>1083</v>
      </c>
      <c r="B41" s="28"/>
      <c r="C41" s="28"/>
      <c r="D41" s="24"/>
    </row>
    <row r="42" spans="1:4" ht="20.25" customHeight="1">
      <c r="A42" s="25" t="s">
        <v>1084</v>
      </c>
      <c r="B42" s="28"/>
      <c r="C42" s="28"/>
      <c r="D42" s="24"/>
    </row>
    <row r="43" spans="1:4" ht="20.25" customHeight="1">
      <c r="A43" s="25" t="s">
        <v>1085</v>
      </c>
      <c r="B43" s="28"/>
      <c r="C43" s="28"/>
      <c r="D43" s="24"/>
    </row>
    <row r="44" spans="1:4" ht="20.25" customHeight="1">
      <c r="A44" s="25" t="s">
        <v>1086</v>
      </c>
      <c r="B44" s="28"/>
      <c r="C44" s="28"/>
      <c r="D44" s="24"/>
    </row>
    <row r="45" spans="1:4" ht="20.25" customHeight="1">
      <c r="A45" s="25" t="s">
        <v>1087</v>
      </c>
      <c r="B45" s="28"/>
      <c r="C45" s="28"/>
      <c r="D45" s="24"/>
    </row>
    <row r="46" spans="1:4" ht="20.25" customHeight="1">
      <c r="A46" s="32" t="s">
        <v>1090</v>
      </c>
      <c r="B46" s="28"/>
      <c r="C46" s="28"/>
      <c r="D46" s="24"/>
    </row>
    <row r="47" spans="1:4" ht="20.25" customHeight="1">
      <c r="A47" s="32" t="s">
        <v>1091</v>
      </c>
      <c r="B47" s="28"/>
      <c r="C47" s="28"/>
      <c r="D47" s="24"/>
    </row>
    <row r="48" spans="1:4" ht="20.25" customHeight="1">
      <c r="A48" s="32" t="s">
        <v>1092</v>
      </c>
      <c r="B48" s="28"/>
      <c r="C48" s="28"/>
      <c r="D48" s="24"/>
    </row>
    <row r="49" spans="1:4" ht="20.25" customHeight="1">
      <c r="A49" s="32" t="s">
        <v>1093</v>
      </c>
      <c r="B49" s="28"/>
      <c r="C49" s="28"/>
      <c r="D49" s="24"/>
    </row>
    <row r="50" spans="1:4" ht="20.25" customHeight="1">
      <c r="A50" s="36" t="s">
        <v>1086</v>
      </c>
      <c r="B50" s="28"/>
      <c r="C50" s="28"/>
      <c r="D50" s="24"/>
    </row>
    <row r="51" spans="1:4" ht="20.25" customHeight="1">
      <c r="A51" s="36" t="s">
        <v>1087</v>
      </c>
      <c r="B51" s="28"/>
      <c r="C51" s="28"/>
      <c r="D51" s="24"/>
    </row>
    <row r="52" spans="1:4" ht="20.25" customHeight="1">
      <c r="A52" s="22" t="s">
        <v>1063</v>
      </c>
      <c r="B52" s="28"/>
      <c r="C52" s="28"/>
      <c r="D52" s="24"/>
    </row>
    <row r="53" spans="1:4" ht="20.25" customHeight="1">
      <c r="A53" s="25" t="s">
        <v>1083</v>
      </c>
      <c r="B53" s="28"/>
      <c r="C53" s="28"/>
      <c r="D53" s="24"/>
    </row>
    <row r="54" spans="1:4" ht="20.25" customHeight="1">
      <c r="A54" s="25" t="s">
        <v>1084</v>
      </c>
      <c r="B54" s="28"/>
      <c r="C54" s="28"/>
      <c r="D54" s="24"/>
    </row>
    <row r="55" spans="1:4" ht="20.25" customHeight="1">
      <c r="A55" s="25" t="s">
        <v>1085</v>
      </c>
      <c r="B55" s="28"/>
      <c r="C55" s="28"/>
      <c r="D55" s="24"/>
    </row>
    <row r="56" spans="1:4" ht="20.25" customHeight="1">
      <c r="A56" s="25" t="s">
        <v>1086</v>
      </c>
      <c r="B56" s="28"/>
      <c r="C56" s="28"/>
      <c r="D56" s="24"/>
    </row>
    <row r="57" spans="1:4" ht="20.25" customHeight="1">
      <c r="A57" s="25" t="s">
        <v>1087</v>
      </c>
      <c r="B57" s="28"/>
      <c r="C57" s="28"/>
      <c r="D57" s="24"/>
    </row>
    <row r="58" spans="1:4" ht="20.25" customHeight="1">
      <c r="A58" s="22" t="s">
        <v>1064</v>
      </c>
      <c r="B58" s="28"/>
      <c r="C58" s="28"/>
      <c r="D58" s="24"/>
    </row>
    <row r="59" spans="1:4" ht="20.25" customHeight="1">
      <c r="A59" s="25" t="s">
        <v>1083</v>
      </c>
      <c r="B59" s="28"/>
      <c r="C59" s="28"/>
      <c r="D59" s="24"/>
    </row>
    <row r="60" spans="1:4" ht="20.25" customHeight="1">
      <c r="A60" s="25" t="s">
        <v>1084</v>
      </c>
      <c r="B60" s="28"/>
      <c r="C60" s="28"/>
      <c r="D60" s="24"/>
    </row>
    <row r="61" spans="1:4" ht="20.25" customHeight="1">
      <c r="A61" s="25" t="s">
        <v>1085</v>
      </c>
      <c r="B61" s="28"/>
      <c r="C61" s="28"/>
      <c r="D61" s="24"/>
    </row>
    <row r="62" spans="1:4" ht="20.25" customHeight="1">
      <c r="A62" s="25" t="s">
        <v>1086</v>
      </c>
      <c r="B62" s="28"/>
      <c r="C62" s="28"/>
      <c r="D62" s="24"/>
    </row>
    <row r="63" spans="1:4" ht="20.25" customHeight="1">
      <c r="A63" s="25" t="s">
        <v>1087</v>
      </c>
      <c r="B63" s="28"/>
      <c r="C63" s="28"/>
      <c r="D63" s="24"/>
    </row>
    <row r="64" spans="1:4" ht="20.25" customHeight="1">
      <c r="A64" s="27" t="s">
        <v>1088</v>
      </c>
      <c r="B64" s="28"/>
      <c r="C64" s="28"/>
      <c r="D64" s="24"/>
    </row>
    <row r="65" spans="1:4" ht="20.25" customHeight="1">
      <c r="A65" s="22" t="s">
        <v>1065</v>
      </c>
      <c r="B65" s="28"/>
      <c r="C65" s="28"/>
      <c r="D65" s="24"/>
    </row>
    <row r="66" spans="1:4" ht="20.25" customHeight="1">
      <c r="A66" s="25" t="s">
        <v>1083</v>
      </c>
      <c r="B66" s="28"/>
      <c r="C66" s="28"/>
      <c r="D66" s="24"/>
    </row>
    <row r="67" spans="1:4" ht="20.25" customHeight="1">
      <c r="A67" s="25" t="s">
        <v>1084</v>
      </c>
      <c r="B67" s="28"/>
      <c r="C67" s="28"/>
      <c r="D67" s="24"/>
    </row>
    <row r="68" spans="1:4" ht="20.25" customHeight="1">
      <c r="A68" s="25" t="s">
        <v>1085</v>
      </c>
      <c r="B68" s="28"/>
      <c r="C68" s="28"/>
      <c r="D68" s="24"/>
    </row>
    <row r="69" spans="1:4" ht="20.25" customHeight="1">
      <c r="A69" s="25" t="s">
        <v>1086</v>
      </c>
      <c r="B69" s="28"/>
      <c r="C69" s="28"/>
      <c r="D69" s="24"/>
    </row>
    <row r="70" spans="1:4" ht="20.25" customHeight="1">
      <c r="A70" s="25" t="s">
        <v>1087</v>
      </c>
      <c r="B70" s="43"/>
      <c r="C70" s="43"/>
      <c r="D70" s="24"/>
    </row>
  </sheetData>
  <sheetProtection/>
  <mergeCells count="1">
    <mergeCell ref="A2:D2"/>
  </mergeCells>
  <conditionalFormatting sqref="A25">
    <cfRule type="expression" priority="1" dxfId="0" stopIfTrue="1">
      <formula>"len($A:$A)=3"</formula>
    </cfRule>
  </conditionalFormatting>
  <conditionalFormatting sqref="A32">
    <cfRule type="expression" priority="2" dxfId="0" stopIfTrue="1">
      <formula>"len($A:$A)=3"</formula>
    </cfRule>
  </conditionalFormatting>
  <conditionalFormatting sqref="A64">
    <cfRule type="expression" priority="3" dxfId="0" stopIfTrue="1">
      <formula>"len($A:$A)=3"</formula>
    </cfRule>
  </conditionalFormatting>
  <conditionalFormatting sqref="A5:A18">
    <cfRule type="expression" priority="4" dxfId="0" stopIfTrue="1">
      <formula>"len($A:$A)=3"</formula>
    </cfRule>
  </conditionalFormatting>
  <conditionalFormatting sqref="A35:A39">
    <cfRule type="expression" priority="5" dxfId="0" stopIfTrue="1">
      <formula>"len($A:$A)=3"</formula>
    </cfRule>
  </conditionalFormatting>
  <conditionalFormatting sqref="A41:A45">
    <cfRule type="expression" priority="6" dxfId="0" stopIfTrue="1">
      <formula>"len($A:$A)=3"</formula>
    </cfRule>
  </conditionalFormatting>
  <conditionalFormatting sqref="A53:A57">
    <cfRule type="expression" priority="7" dxfId="0" stopIfTrue="1">
      <formula>"len($A:$A)=3"</formula>
    </cfRule>
  </conditionalFormatting>
  <conditionalFormatting sqref="A59:A63">
    <cfRule type="expression" priority="8" dxfId="0" stopIfTrue="1">
      <formula>"len($A:$A)=3"</formula>
    </cfRule>
  </conditionalFormatting>
  <conditionalFormatting sqref="A66:A70">
    <cfRule type="expression" priority="9" dxfId="0" stopIfTrue="1">
      <formula>"len($A:$A)=3"</formula>
    </cfRule>
  </conditionalFormatting>
  <printOptions/>
  <pageMargins left="0.71" right="0.71" top="0.75" bottom="0.75" header="0.31" footer="0.31"/>
  <pageSetup fitToHeight="0" fitToWidth="1" orientation="portrait" paperSize="9" scale="9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6.00390625" style="14" customWidth="1"/>
    <col min="2" max="2" width="13.00390625" style="14" customWidth="1"/>
    <col min="3" max="3" width="13.375" style="14" customWidth="1"/>
    <col min="4" max="4" width="17.375" style="14" customWidth="1"/>
    <col min="5" max="16384" width="9.00390625" style="14" customWidth="1"/>
  </cols>
  <sheetData>
    <row r="1" ht="18.75" customHeight="1">
      <c r="A1" s="14" t="s">
        <v>1094</v>
      </c>
    </row>
    <row r="2" spans="1:4" ht="26.25" customHeight="1">
      <c r="A2" s="15" t="s">
        <v>1095</v>
      </c>
      <c r="B2" s="15"/>
      <c r="C2" s="15"/>
      <c r="D2" s="15"/>
    </row>
    <row r="3" spans="1:4" ht="17.25" customHeight="1">
      <c r="A3" s="16"/>
      <c r="B3" s="17"/>
      <c r="C3" s="18"/>
      <c r="D3" s="19" t="s">
        <v>846</v>
      </c>
    </row>
    <row r="4" spans="1:4" ht="44.25" customHeight="1">
      <c r="A4" s="20" t="s">
        <v>1082</v>
      </c>
      <c r="B4" s="21" t="s">
        <v>58</v>
      </c>
      <c r="C4" s="7" t="s">
        <v>59</v>
      </c>
      <c r="D4" s="7" t="s">
        <v>60</v>
      </c>
    </row>
    <row r="5" spans="1:4" ht="22.5" customHeight="1">
      <c r="A5" s="22" t="s">
        <v>1069</v>
      </c>
      <c r="B5" s="23"/>
      <c r="C5" s="23"/>
      <c r="D5" s="24"/>
    </row>
    <row r="6" spans="1:4" ht="22.5" customHeight="1">
      <c r="A6" s="25" t="s">
        <v>1096</v>
      </c>
      <c r="B6" s="23"/>
      <c r="C6" s="26"/>
      <c r="D6" s="24"/>
    </row>
    <row r="7" spans="1:4" ht="22.5" customHeight="1">
      <c r="A7" s="25" t="s">
        <v>1097</v>
      </c>
      <c r="B7" s="23"/>
      <c r="C7" s="26"/>
      <c r="D7" s="24"/>
    </row>
    <row r="8" spans="1:4" ht="22.5" customHeight="1">
      <c r="A8" s="25" t="s">
        <v>1098</v>
      </c>
      <c r="B8" s="23"/>
      <c r="C8" s="26"/>
      <c r="D8" s="24"/>
    </row>
    <row r="9" spans="1:4" ht="22.5" customHeight="1">
      <c r="A9" s="25" t="s">
        <v>1099</v>
      </c>
      <c r="B9" s="23"/>
      <c r="C9" s="26"/>
      <c r="D9" s="24"/>
    </row>
    <row r="10" spans="1:4" ht="22.5" customHeight="1">
      <c r="A10" s="27" t="s">
        <v>1100</v>
      </c>
      <c r="B10" s="23"/>
      <c r="C10" s="26"/>
      <c r="D10" s="24"/>
    </row>
    <row r="11" spans="1:4" ht="22.5" customHeight="1">
      <c r="A11" s="22" t="s">
        <v>1070</v>
      </c>
      <c r="B11" s="28">
        <f>SUM(B12:B16)</f>
        <v>9819.79</v>
      </c>
      <c r="C11" s="28">
        <f>SUM(C12:C16)</f>
        <v>7828.37</v>
      </c>
      <c r="D11" s="24">
        <f aca="true" t="shared" si="0" ref="D6:D18">B11/C11*100</f>
        <v>125.4</v>
      </c>
    </row>
    <row r="12" spans="1:4" ht="22.5" customHeight="1">
      <c r="A12" s="29" t="s">
        <v>1101</v>
      </c>
      <c r="B12" s="28">
        <v>9082.85</v>
      </c>
      <c r="C12" s="28">
        <v>7224.05</v>
      </c>
      <c r="D12" s="24">
        <f t="shared" si="0"/>
        <v>125.7</v>
      </c>
    </row>
    <row r="13" spans="1:4" ht="22.5" customHeight="1">
      <c r="A13" s="29" t="s">
        <v>1102</v>
      </c>
      <c r="B13" s="28">
        <v>254.89</v>
      </c>
      <c r="C13" s="28">
        <v>211.75</v>
      </c>
      <c r="D13" s="24">
        <f t="shared" si="0"/>
        <v>120.4</v>
      </c>
    </row>
    <row r="14" spans="1:4" ht="22.5" customHeight="1">
      <c r="A14" s="29" t="s">
        <v>1103</v>
      </c>
      <c r="B14" s="28">
        <v>480</v>
      </c>
      <c r="C14" s="28">
        <v>390</v>
      </c>
      <c r="D14" s="24">
        <f t="shared" si="0"/>
        <v>123.1</v>
      </c>
    </row>
    <row r="15" spans="1:4" ht="22.5" customHeight="1">
      <c r="A15" s="29" t="s">
        <v>1104</v>
      </c>
      <c r="B15" s="28"/>
      <c r="C15" s="28"/>
      <c r="D15" s="24"/>
    </row>
    <row r="16" spans="1:4" ht="22.5" customHeight="1">
      <c r="A16" s="27" t="s">
        <v>1100</v>
      </c>
      <c r="B16" s="28">
        <v>2.05</v>
      </c>
      <c r="C16" s="28">
        <v>2.57</v>
      </c>
      <c r="D16" s="24">
        <f t="shared" si="0"/>
        <v>79.8</v>
      </c>
    </row>
    <row r="17" spans="1:4" ht="22.5" customHeight="1">
      <c r="A17" s="22" t="s">
        <v>1071</v>
      </c>
      <c r="B17" s="28">
        <f>SUM(B18:B20)</f>
        <v>23498.37</v>
      </c>
      <c r="C17" s="28">
        <f>SUM(C18:C20)</f>
        <v>21403.86</v>
      </c>
      <c r="D17" s="24">
        <f t="shared" si="0"/>
        <v>109.8</v>
      </c>
    </row>
    <row r="18" spans="1:4" ht="22.5" customHeight="1">
      <c r="A18" s="30" t="s">
        <v>1105</v>
      </c>
      <c r="B18" s="28">
        <v>23468.37</v>
      </c>
      <c r="C18" s="28">
        <v>21402.86</v>
      </c>
      <c r="D18" s="24">
        <f t="shared" si="0"/>
        <v>109.7</v>
      </c>
    </row>
    <row r="19" spans="1:4" ht="22.5" customHeight="1">
      <c r="A19" s="30" t="s">
        <v>1106</v>
      </c>
      <c r="B19" s="28"/>
      <c r="C19" s="28"/>
      <c r="D19" s="24"/>
    </row>
    <row r="20" spans="1:4" ht="22.5" customHeight="1">
      <c r="A20" s="27" t="s">
        <v>1100</v>
      </c>
      <c r="B20" s="28">
        <v>30</v>
      </c>
      <c r="C20" s="28">
        <v>1</v>
      </c>
      <c r="D20" s="24">
        <f>B20/C20*100</f>
        <v>3000</v>
      </c>
    </row>
    <row r="21" spans="1:4" ht="22.5" customHeight="1">
      <c r="A21" s="22" t="s">
        <v>1072</v>
      </c>
      <c r="B21" s="28"/>
      <c r="C21" s="28"/>
      <c r="D21" s="24"/>
    </row>
    <row r="22" spans="1:4" ht="22.5" customHeight="1">
      <c r="A22" s="31" t="s">
        <v>1107</v>
      </c>
      <c r="B22" s="28"/>
      <c r="C22" s="28"/>
      <c r="D22" s="24"/>
    </row>
    <row r="23" spans="1:4" ht="22.5" customHeight="1">
      <c r="A23" s="31" t="s">
        <v>1108</v>
      </c>
      <c r="B23" s="28"/>
      <c r="C23" s="28"/>
      <c r="D23" s="24"/>
    </row>
    <row r="24" spans="1:4" ht="22.5" customHeight="1">
      <c r="A24" s="31" t="s">
        <v>1109</v>
      </c>
      <c r="B24" s="28"/>
      <c r="C24" s="28"/>
      <c r="D24" s="24"/>
    </row>
    <row r="25" spans="1:4" ht="22.5" customHeight="1">
      <c r="A25" s="22" t="s">
        <v>1073</v>
      </c>
      <c r="B25" s="28"/>
      <c r="C25" s="28"/>
      <c r="D25" s="24"/>
    </row>
    <row r="26" spans="1:4" ht="22.5" customHeight="1">
      <c r="A26" s="32" t="s">
        <v>1074</v>
      </c>
      <c r="B26" s="28"/>
      <c r="C26" s="28"/>
      <c r="D26" s="24"/>
    </row>
    <row r="27" spans="1:4" ht="22.5" customHeight="1">
      <c r="A27" s="33" t="s">
        <v>1110</v>
      </c>
      <c r="B27" s="28"/>
      <c r="C27" s="28"/>
      <c r="D27" s="24"/>
    </row>
    <row r="28" spans="1:4" ht="22.5" customHeight="1">
      <c r="A28" s="33" t="s">
        <v>1111</v>
      </c>
      <c r="B28" s="28"/>
      <c r="C28" s="28"/>
      <c r="D28" s="24"/>
    </row>
    <row r="29" spans="1:4" ht="22.5" customHeight="1">
      <c r="A29" s="33" t="s">
        <v>1112</v>
      </c>
      <c r="B29" s="28"/>
      <c r="C29" s="28"/>
      <c r="D29" s="24"/>
    </row>
    <row r="30" spans="1:4" ht="22.5" customHeight="1">
      <c r="A30" s="33" t="s">
        <v>1113</v>
      </c>
      <c r="B30" s="28"/>
      <c r="C30" s="28"/>
      <c r="D30" s="24"/>
    </row>
    <row r="31" spans="1:4" ht="22.5" customHeight="1">
      <c r="A31" s="34" t="s">
        <v>1075</v>
      </c>
      <c r="B31" s="28"/>
      <c r="C31" s="28"/>
      <c r="D31" s="24"/>
    </row>
    <row r="32" spans="1:4" ht="22.5" customHeight="1">
      <c r="A32" s="35" t="s">
        <v>1114</v>
      </c>
      <c r="B32" s="28"/>
      <c r="C32" s="28"/>
      <c r="D32" s="24"/>
    </row>
    <row r="33" spans="1:4" ht="22.5" customHeight="1">
      <c r="A33" s="35" t="s">
        <v>1115</v>
      </c>
      <c r="B33" s="28"/>
      <c r="C33" s="28"/>
      <c r="D33" s="24"/>
    </row>
    <row r="34" spans="1:4" ht="22.5" customHeight="1">
      <c r="A34" s="35" t="s">
        <v>1116</v>
      </c>
      <c r="B34" s="28"/>
      <c r="C34" s="28"/>
      <c r="D34" s="24"/>
    </row>
    <row r="35" spans="1:4" ht="22.5" customHeight="1">
      <c r="A35" s="32" t="s">
        <v>1076</v>
      </c>
      <c r="B35" s="28"/>
      <c r="C35" s="28"/>
      <c r="D35" s="24"/>
    </row>
    <row r="36" spans="1:4" ht="22.5" customHeight="1">
      <c r="A36" s="36" t="s">
        <v>1117</v>
      </c>
      <c r="B36" s="28"/>
      <c r="C36" s="28"/>
      <c r="D36" s="24"/>
    </row>
    <row r="37" spans="1:4" ht="22.5" customHeight="1">
      <c r="A37" s="36" t="s">
        <v>1115</v>
      </c>
      <c r="B37" s="28"/>
      <c r="C37" s="28"/>
      <c r="D37" s="24"/>
    </row>
    <row r="38" spans="1:4" ht="22.5" customHeight="1">
      <c r="A38" s="36" t="s">
        <v>1118</v>
      </c>
      <c r="B38" s="28"/>
      <c r="C38" s="28"/>
      <c r="D38" s="24"/>
    </row>
    <row r="39" spans="1:4" ht="22.5" customHeight="1">
      <c r="A39" s="22" t="s">
        <v>1077</v>
      </c>
      <c r="B39" s="28"/>
      <c r="C39" s="28"/>
      <c r="D39" s="24"/>
    </row>
    <row r="40" spans="1:4" ht="22.5" customHeight="1">
      <c r="A40" s="37" t="s">
        <v>1119</v>
      </c>
      <c r="B40" s="28"/>
      <c r="C40" s="28"/>
      <c r="D40" s="24"/>
    </row>
    <row r="41" spans="1:4" ht="22.5" customHeight="1">
      <c r="A41" s="37" t="s">
        <v>1120</v>
      </c>
      <c r="B41" s="28"/>
      <c r="C41" s="28"/>
      <c r="D41" s="24"/>
    </row>
    <row r="42" spans="1:4" ht="22.5" customHeight="1">
      <c r="A42" s="37" t="s">
        <v>1121</v>
      </c>
      <c r="B42" s="28"/>
      <c r="C42" s="28"/>
      <c r="D42" s="24"/>
    </row>
    <row r="43" spans="1:4" ht="22.5" customHeight="1">
      <c r="A43" s="37" t="s">
        <v>1122</v>
      </c>
      <c r="B43" s="28"/>
      <c r="C43" s="28"/>
      <c r="D43" s="24"/>
    </row>
    <row r="44" spans="1:4" ht="22.5" customHeight="1">
      <c r="A44" s="33" t="s">
        <v>1113</v>
      </c>
      <c r="B44" s="28"/>
      <c r="C44" s="28"/>
      <c r="D44" s="24"/>
    </row>
    <row r="45" spans="1:4" ht="22.5" customHeight="1">
      <c r="A45" s="22" t="s">
        <v>1078</v>
      </c>
      <c r="B45" s="28"/>
      <c r="C45" s="28"/>
      <c r="D45" s="24"/>
    </row>
    <row r="46" spans="1:4" ht="22.5" customHeight="1">
      <c r="A46" s="38" t="s">
        <v>1123</v>
      </c>
      <c r="B46" s="28"/>
      <c r="C46" s="28"/>
      <c r="D46" s="24"/>
    </row>
    <row r="47" spans="1:4" ht="22.5" customHeight="1">
      <c r="A47" s="38" t="s">
        <v>1124</v>
      </c>
      <c r="B47" s="28"/>
      <c r="C47" s="28"/>
      <c r="D47" s="24"/>
    </row>
    <row r="48" spans="1:4" ht="22.5" customHeight="1">
      <c r="A48" s="38" t="s">
        <v>1098</v>
      </c>
      <c r="B48" s="28"/>
      <c r="C48" s="28"/>
      <c r="D48" s="24"/>
    </row>
    <row r="49" spans="1:4" ht="22.5" customHeight="1">
      <c r="A49" s="38" t="s">
        <v>1125</v>
      </c>
      <c r="B49" s="28"/>
      <c r="C49" s="28"/>
      <c r="D49" s="24"/>
    </row>
    <row r="50" spans="1:4" ht="22.5" customHeight="1">
      <c r="A50" s="38" t="s">
        <v>1126</v>
      </c>
      <c r="B50" s="28"/>
      <c r="C50" s="28"/>
      <c r="D50" s="24"/>
    </row>
    <row r="51" spans="1:4" ht="22.5" customHeight="1">
      <c r="A51" s="27" t="s">
        <v>1100</v>
      </c>
      <c r="B51" s="28"/>
      <c r="C51" s="28"/>
      <c r="D51" s="24"/>
    </row>
    <row r="52" spans="1:4" ht="22.5" customHeight="1">
      <c r="A52" s="22" t="s">
        <v>1079</v>
      </c>
      <c r="B52" s="28"/>
      <c r="C52" s="28"/>
      <c r="D52" s="24"/>
    </row>
    <row r="53" spans="1:4" ht="22.5" customHeight="1">
      <c r="A53" s="39" t="s">
        <v>1127</v>
      </c>
      <c r="B53" s="28"/>
      <c r="C53" s="28"/>
      <c r="D53" s="24"/>
    </row>
    <row r="54" spans="1:4" ht="22.5" customHeight="1">
      <c r="A54" s="39" t="s">
        <v>1128</v>
      </c>
      <c r="B54" s="28"/>
      <c r="C54" s="28"/>
      <c r="D54" s="24"/>
    </row>
    <row r="55" spans="1:4" ht="22.5" customHeight="1">
      <c r="A55" s="39" t="s">
        <v>1129</v>
      </c>
      <c r="B55" s="28"/>
      <c r="C55" s="28"/>
      <c r="D55" s="24"/>
    </row>
    <row r="56" spans="1:4" ht="22.5" customHeight="1">
      <c r="A56" s="39" t="s">
        <v>1113</v>
      </c>
      <c r="B56" s="40"/>
      <c r="C56" s="40"/>
      <c r="D56" s="24"/>
    </row>
  </sheetData>
  <sheetProtection/>
  <mergeCells count="1">
    <mergeCell ref="A2:D2"/>
  </mergeCells>
  <conditionalFormatting sqref="A10">
    <cfRule type="expression" priority="1" dxfId="0" stopIfTrue="1">
      <formula>"len($A:$A)=3"</formula>
    </cfRule>
  </conditionalFormatting>
  <conditionalFormatting sqref="A16">
    <cfRule type="expression" priority="2" dxfId="0" stopIfTrue="1">
      <formula>"len($A:$A)=3"</formula>
    </cfRule>
  </conditionalFormatting>
  <conditionalFormatting sqref="A20">
    <cfRule type="expression" priority="3" dxfId="0" stopIfTrue="1">
      <formula>"len($A:$A)=3"</formula>
    </cfRule>
  </conditionalFormatting>
  <conditionalFormatting sqref="A51">
    <cfRule type="expression" priority="4" dxfId="0" stopIfTrue="1">
      <formula>"len($A:$A)=3"</formula>
    </cfRule>
  </conditionalFormatting>
  <conditionalFormatting sqref="A5:A9 A11:A15">
    <cfRule type="expression" priority="5" dxfId="0" stopIfTrue="1">
      <formula>"len($A:$A)=3"</formula>
    </cfRule>
  </conditionalFormatting>
  <printOptions/>
  <pageMargins left="0.71" right="0.71" top="0.75" bottom="0.75" header="0.31" footer="0.31"/>
  <pageSetup fitToHeight="0" fitToWidth="1" orientation="portrait" paperSize="9" scale="9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40.25390625" style="1" customWidth="1"/>
    <col min="2" max="2" width="15.375" style="1" customWidth="1"/>
    <col min="3" max="3" width="12.125" style="1" customWidth="1"/>
    <col min="4" max="5" width="11.375" style="1" customWidth="1"/>
    <col min="6" max="16384" width="9.00390625" style="1" customWidth="1"/>
  </cols>
  <sheetData>
    <row r="1" ht="24.75" customHeight="1">
      <c r="A1" s="2" t="s">
        <v>1130</v>
      </c>
    </row>
    <row r="2" spans="1:5" ht="37.5" customHeight="1">
      <c r="A2" s="3" t="s">
        <v>1131</v>
      </c>
      <c r="B2" s="3"/>
      <c r="C2" s="3"/>
      <c r="D2" s="3"/>
      <c r="E2" s="3"/>
    </row>
    <row r="3" spans="1:5" ht="24.75" customHeight="1">
      <c r="A3" s="4"/>
      <c r="B3" s="4"/>
      <c r="C3" s="4"/>
      <c r="D3" s="4"/>
      <c r="E3" s="5" t="s">
        <v>56</v>
      </c>
    </row>
    <row r="4" spans="1:5" ht="21.75" customHeight="1">
      <c r="A4" s="6" t="s">
        <v>1132</v>
      </c>
      <c r="B4" s="6" t="s">
        <v>1133</v>
      </c>
      <c r="C4" s="7" t="s">
        <v>1134</v>
      </c>
      <c r="D4" s="8" t="s">
        <v>1135</v>
      </c>
      <c r="E4" s="8"/>
    </row>
    <row r="5" spans="1:5" ht="32.25" customHeight="1">
      <c r="A5" s="6"/>
      <c r="B5" s="6"/>
      <c r="C5" s="7"/>
      <c r="D5" s="8" t="s">
        <v>1136</v>
      </c>
      <c r="E5" s="8" t="s">
        <v>1137</v>
      </c>
    </row>
    <row r="6" spans="1:5" ht="24.75" customHeight="1">
      <c r="A6" s="9" t="s">
        <v>105</v>
      </c>
      <c r="B6" s="10"/>
      <c r="C6" s="11"/>
      <c r="D6" s="12"/>
      <c r="E6" s="12"/>
    </row>
    <row r="7" spans="1:5" ht="24.75" customHeight="1">
      <c r="A7" s="13" t="s">
        <v>1138</v>
      </c>
      <c r="B7" s="10"/>
      <c r="C7" s="11"/>
      <c r="D7" s="12"/>
      <c r="E7" s="12"/>
    </row>
    <row r="8" spans="1:5" ht="24.75" customHeight="1">
      <c r="A8" s="9" t="s">
        <v>1139</v>
      </c>
      <c r="B8" s="10"/>
      <c r="C8" s="11"/>
      <c r="D8" s="12"/>
      <c r="E8" s="12"/>
    </row>
    <row r="9" spans="1:5" ht="24.75" customHeight="1">
      <c r="A9" s="13" t="s">
        <v>1138</v>
      </c>
      <c r="B9" s="10"/>
      <c r="C9" s="11"/>
      <c r="D9" s="12"/>
      <c r="E9" s="12"/>
    </row>
    <row r="10" spans="1:5" ht="24.75" customHeight="1">
      <c r="A10" s="9" t="s">
        <v>1140</v>
      </c>
      <c r="B10" s="10"/>
      <c r="C10" s="11"/>
      <c r="D10" s="12"/>
      <c r="E10" s="12"/>
    </row>
    <row r="11" spans="1:5" ht="24.75" customHeight="1">
      <c r="A11" s="13" t="s">
        <v>1138</v>
      </c>
      <c r="B11" s="10"/>
      <c r="C11" s="11"/>
      <c r="D11" s="12"/>
      <c r="E11" s="12"/>
    </row>
    <row r="12" spans="1:5" ht="24.75" customHeight="1">
      <c r="A12" s="9" t="s">
        <v>1141</v>
      </c>
      <c r="B12" s="10"/>
      <c r="C12" s="11"/>
      <c r="D12" s="12"/>
      <c r="E12" s="12"/>
    </row>
    <row r="13" spans="1:5" ht="24.75" customHeight="1">
      <c r="A13" s="13" t="s">
        <v>1138</v>
      </c>
      <c r="B13" s="10"/>
      <c r="C13" s="11"/>
      <c r="D13" s="12"/>
      <c r="E13" s="12"/>
    </row>
    <row r="14" spans="1:5" ht="24.75" customHeight="1">
      <c r="A14" s="9" t="s">
        <v>1142</v>
      </c>
      <c r="B14" s="10"/>
      <c r="C14" s="11"/>
      <c r="D14" s="12"/>
      <c r="E14" s="12"/>
    </row>
    <row r="15" spans="1:5" ht="24.75" customHeight="1">
      <c r="A15" s="13" t="s">
        <v>1138</v>
      </c>
      <c r="B15" s="10"/>
      <c r="C15" s="11"/>
      <c r="D15" s="12"/>
      <c r="E15" s="12"/>
    </row>
    <row r="16" spans="1:5" ht="24.75" customHeight="1">
      <c r="A16" s="9" t="s">
        <v>1143</v>
      </c>
      <c r="B16" s="10"/>
      <c r="C16" s="11"/>
      <c r="D16" s="12"/>
      <c r="E16" s="12"/>
    </row>
    <row r="17" spans="1:5" ht="24.75" customHeight="1">
      <c r="A17" s="13" t="s">
        <v>1138</v>
      </c>
      <c r="B17" s="10"/>
      <c r="C17" s="11"/>
      <c r="D17" s="12"/>
      <c r="E17" s="12"/>
    </row>
    <row r="18" spans="1:5" ht="24.75" customHeight="1">
      <c r="A18" s="9" t="s">
        <v>1144</v>
      </c>
      <c r="B18" s="10"/>
      <c r="C18" s="11"/>
      <c r="D18" s="12"/>
      <c r="E18" s="12"/>
    </row>
    <row r="19" spans="1:5" ht="24.75" customHeight="1">
      <c r="A19" s="13" t="s">
        <v>1138</v>
      </c>
      <c r="B19" s="10"/>
      <c r="C19" s="11"/>
      <c r="D19" s="12"/>
      <c r="E19" s="12"/>
    </row>
    <row r="20" spans="1:5" ht="24.75" customHeight="1">
      <c r="A20" s="9" t="s">
        <v>1145</v>
      </c>
      <c r="B20" s="10"/>
      <c r="C20" s="11"/>
      <c r="D20" s="12"/>
      <c r="E20" s="12"/>
    </row>
    <row r="21" spans="1:5" ht="24.75" customHeight="1">
      <c r="A21" s="13" t="s">
        <v>1138</v>
      </c>
      <c r="B21" s="10"/>
      <c r="C21" s="11"/>
      <c r="D21" s="12"/>
      <c r="E21" s="12"/>
    </row>
    <row r="22" spans="1:5" ht="24.75" customHeight="1">
      <c r="A22" s="9" t="s">
        <v>1146</v>
      </c>
      <c r="B22" s="10"/>
      <c r="C22" s="11"/>
      <c r="D22" s="12"/>
      <c r="E22" s="12"/>
    </row>
    <row r="23" spans="1:5" ht="24.75" customHeight="1">
      <c r="A23" s="13" t="s">
        <v>1138</v>
      </c>
      <c r="B23" s="10"/>
      <c r="C23" s="11"/>
      <c r="D23" s="12"/>
      <c r="E23" s="12"/>
    </row>
    <row r="24" spans="1:5" ht="24.75" customHeight="1">
      <c r="A24" s="9" t="s">
        <v>1147</v>
      </c>
      <c r="B24" s="10"/>
      <c r="C24" s="11"/>
      <c r="D24" s="12"/>
      <c r="E24" s="12"/>
    </row>
    <row r="25" spans="1:5" ht="24.75" customHeight="1">
      <c r="A25" s="13" t="s">
        <v>1138</v>
      </c>
      <c r="B25" s="10"/>
      <c r="C25" s="11"/>
      <c r="D25" s="12"/>
      <c r="E25" s="12"/>
    </row>
    <row r="26" spans="1:5" ht="24.75" customHeight="1">
      <c r="A26" s="9" t="s">
        <v>1148</v>
      </c>
      <c r="B26" s="10"/>
      <c r="C26" s="11"/>
      <c r="D26" s="12"/>
      <c r="E26" s="12"/>
    </row>
    <row r="27" spans="1:5" ht="24.75" customHeight="1">
      <c r="A27" s="13" t="s">
        <v>1138</v>
      </c>
      <c r="B27" s="10"/>
      <c r="C27" s="11"/>
      <c r="D27" s="12"/>
      <c r="E27" s="12"/>
    </row>
    <row r="28" spans="1:5" ht="24.75" customHeight="1">
      <c r="A28" s="9" t="s">
        <v>1149</v>
      </c>
      <c r="B28" s="10"/>
      <c r="C28" s="11"/>
      <c r="D28" s="12"/>
      <c r="E28" s="12"/>
    </row>
    <row r="29" spans="1:5" ht="24.75" customHeight="1">
      <c r="A29" s="13" t="s">
        <v>1138</v>
      </c>
      <c r="B29" s="10"/>
      <c r="C29" s="11"/>
      <c r="D29" s="12"/>
      <c r="E29" s="12"/>
    </row>
    <row r="30" spans="1:5" ht="24.75" customHeight="1">
      <c r="A30" s="9" t="s">
        <v>1150</v>
      </c>
      <c r="B30" s="10"/>
      <c r="C30" s="11"/>
      <c r="D30" s="12"/>
      <c r="E30" s="12"/>
    </row>
    <row r="31" spans="1:5" ht="24.75" customHeight="1">
      <c r="A31" s="13" t="s">
        <v>1138</v>
      </c>
      <c r="B31" s="10"/>
      <c r="C31" s="11"/>
      <c r="D31" s="12"/>
      <c r="E31" s="12"/>
    </row>
    <row r="32" spans="1:5" ht="24.75" customHeight="1">
      <c r="A32" s="9" t="s">
        <v>1151</v>
      </c>
      <c r="B32" s="10"/>
      <c r="C32" s="11"/>
      <c r="D32" s="12"/>
      <c r="E32" s="12"/>
    </row>
    <row r="33" spans="1:5" ht="24.75" customHeight="1">
      <c r="A33" s="13" t="s">
        <v>1138</v>
      </c>
      <c r="B33" s="10"/>
      <c r="C33" s="11"/>
      <c r="D33" s="12"/>
      <c r="E33" s="12"/>
    </row>
    <row r="34" spans="1:5" ht="24.75" customHeight="1">
      <c r="A34" s="9" t="s">
        <v>1152</v>
      </c>
      <c r="B34" s="10"/>
      <c r="C34" s="11"/>
      <c r="D34" s="12"/>
      <c r="E34" s="12"/>
    </row>
    <row r="35" spans="1:5" ht="24.75" customHeight="1">
      <c r="A35" s="13" t="s">
        <v>1138</v>
      </c>
      <c r="B35" s="10"/>
      <c r="C35" s="11"/>
      <c r="D35" s="12"/>
      <c r="E35" s="12"/>
    </row>
    <row r="36" spans="1:5" ht="24.75" customHeight="1">
      <c r="A36" s="9" t="s">
        <v>1153</v>
      </c>
      <c r="B36" s="10"/>
      <c r="C36" s="11"/>
      <c r="D36" s="12"/>
      <c r="E36" s="12"/>
    </row>
    <row r="37" spans="1:5" ht="24.75" customHeight="1">
      <c r="A37" s="13" t="s">
        <v>1138</v>
      </c>
      <c r="B37" s="10"/>
      <c r="C37" s="11"/>
      <c r="D37" s="12"/>
      <c r="E37" s="12"/>
    </row>
    <row r="38" spans="1:5" ht="24.75" customHeight="1">
      <c r="A38" s="9" t="s">
        <v>1154</v>
      </c>
      <c r="B38" s="10"/>
      <c r="C38" s="11"/>
      <c r="D38" s="12"/>
      <c r="E38" s="12"/>
    </row>
    <row r="39" spans="1:5" ht="24.75" customHeight="1">
      <c r="A39" s="13" t="s">
        <v>1138</v>
      </c>
      <c r="B39" s="10"/>
      <c r="C39" s="11"/>
      <c r="D39" s="12"/>
      <c r="E39" s="12"/>
    </row>
    <row r="40" spans="1:5" ht="24.75" customHeight="1">
      <c r="A40" s="9" t="s">
        <v>1155</v>
      </c>
      <c r="B40" s="10"/>
      <c r="C40" s="11"/>
      <c r="D40" s="12"/>
      <c r="E40" s="12"/>
    </row>
    <row r="41" spans="1:5" ht="24.75" customHeight="1">
      <c r="A41" s="13" t="s">
        <v>1138</v>
      </c>
      <c r="B41" s="12"/>
      <c r="C41" s="12"/>
      <c r="D41" s="12"/>
      <c r="E41" s="12"/>
    </row>
  </sheetData>
  <sheetProtection/>
  <mergeCells count="5">
    <mergeCell ref="A2:E2"/>
    <mergeCell ref="D4:E4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4">
      <selection activeCell="A1" sqref="A1:IV65536"/>
    </sheetView>
  </sheetViews>
  <sheetFormatPr defaultColWidth="9.00390625" defaultRowHeight="14.25"/>
  <cols>
    <col min="1" max="1" width="38.375" style="73" customWidth="1"/>
    <col min="2" max="2" width="12.125" style="73" customWidth="1"/>
    <col min="3" max="3" width="13.375" style="73" customWidth="1"/>
    <col min="4" max="4" width="15.125" style="73" customWidth="1"/>
    <col min="5" max="16384" width="9.00390625" style="73" customWidth="1"/>
  </cols>
  <sheetData>
    <row r="1" spans="1:2" ht="18" customHeight="1">
      <c r="A1" s="214" t="s">
        <v>102</v>
      </c>
      <c r="B1" s="251"/>
    </row>
    <row r="2" spans="1:4" ht="20.25">
      <c r="A2" s="216" t="s">
        <v>103</v>
      </c>
      <c r="B2" s="216"/>
      <c r="C2" s="216"/>
      <c r="D2" s="216"/>
    </row>
    <row r="3" spans="1:4" ht="14.25">
      <c r="A3" s="217"/>
      <c r="B3" s="251"/>
      <c r="D3" s="203" t="s">
        <v>56</v>
      </c>
    </row>
    <row r="4" spans="1:4" ht="42" customHeight="1">
      <c r="A4" s="205" t="s">
        <v>104</v>
      </c>
      <c r="B4" s="6" t="s">
        <v>58</v>
      </c>
      <c r="C4" s="7" t="s">
        <v>59</v>
      </c>
      <c r="D4" s="7" t="s">
        <v>60</v>
      </c>
    </row>
    <row r="5" spans="1:4" ht="14.25">
      <c r="A5" s="252" t="s">
        <v>105</v>
      </c>
      <c r="B5" s="253">
        <v>24245</v>
      </c>
      <c r="C5" s="253">
        <v>21145</v>
      </c>
      <c r="D5" s="135">
        <f>B5/C5*100</f>
        <v>114.66</v>
      </c>
    </row>
    <row r="6" spans="1:4" ht="14.25">
      <c r="A6" s="252" t="s">
        <v>106</v>
      </c>
      <c r="B6" s="253">
        <v>0</v>
      </c>
      <c r="C6" s="253">
        <v>0</v>
      </c>
      <c r="D6" s="135"/>
    </row>
    <row r="7" spans="1:4" ht="14.25">
      <c r="A7" s="252" t="s">
        <v>107</v>
      </c>
      <c r="B7" s="253">
        <v>349</v>
      </c>
      <c r="C7" s="253">
        <v>449</v>
      </c>
      <c r="D7" s="135">
        <f aca="true" t="shared" si="0" ref="D7:D19">B7/C7*100</f>
        <v>77.73</v>
      </c>
    </row>
    <row r="8" spans="1:4" ht="14.25">
      <c r="A8" s="252" t="s">
        <v>108</v>
      </c>
      <c r="B8" s="253">
        <v>11275</v>
      </c>
      <c r="C8" s="253">
        <v>9956</v>
      </c>
      <c r="D8" s="135">
        <f t="shared" si="0"/>
        <v>113.25</v>
      </c>
    </row>
    <row r="9" spans="1:7" ht="14.25">
      <c r="A9" s="252" t="s">
        <v>109</v>
      </c>
      <c r="B9" s="253">
        <v>52087</v>
      </c>
      <c r="C9" s="253">
        <v>47552</v>
      </c>
      <c r="D9" s="135">
        <f t="shared" si="0"/>
        <v>109.54</v>
      </c>
      <c r="G9" s="137"/>
    </row>
    <row r="10" spans="1:4" ht="14.25">
      <c r="A10" s="252" t="s">
        <v>110</v>
      </c>
      <c r="B10" s="253">
        <v>2329</v>
      </c>
      <c r="C10" s="253">
        <v>2190</v>
      </c>
      <c r="D10" s="135">
        <f t="shared" si="0"/>
        <v>106.35</v>
      </c>
    </row>
    <row r="11" spans="1:4" ht="14.25">
      <c r="A11" s="252" t="s">
        <v>111</v>
      </c>
      <c r="B11" s="253">
        <v>2662</v>
      </c>
      <c r="C11" s="253">
        <v>2216</v>
      </c>
      <c r="D11" s="135">
        <f t="shared" si="0"/>
        <v>120.13</v>
      </c>
    </row>
    <row r="12" spans="1:4" ht="14.25">
      <c r="A12" s="252" t="s">
        <v>112</v>
      </c>
      <c r="B12" s="253">
        <v>37251</v>
      </c>
      <c r="C12" s="253">
        <v>30004</v>
      </c>
      <c r="D12" s="135">
        <f t="shared" si="0"/>
        <v>124.15</v>
      </c>
    </row>
    <row r="13" spans="1:4" ht="14.25">
      <c r="A13" s="252" t="s">
        <v>113</v>
      </c>
      <c r="B13" s="253">
        <v>19724</v>
      </c>
      <c r="C13" s="253">
        <v>15104</v>
      </c>
      <c r="D13" s="135">
        <f t="shared" si="0"/>
        <v>130.59</v>
      </c>
    </row>
    <row r="14" spans="1:4" ht="14.25">
      <c r="A14" s="252" t="s">
        <v>114</v>
      </c>
      <c r="B14" s="253">
        <v>5218</v>
      </c>
      <c r="C14" s="253">
        <v>4718</v>
      </c>
      <c r="D14" s="135">
        <f t="shared" si="0"/>
        <v>110.6</v>
      </c>
    </row>
    <row r="15" spans="1:4" ht="14.25">
      <c r="A15" s="252" t="s">
        <v>115</v>
      </c>
      <c r="B15" s="253">
        <v>16025</v>
      </c>
      <c r="C15" s="253">
        <v>2623</v>
      </c>
      <c r="D15" s="135">
        <f t="shared" si="0"/>
        <v>610.94</v>
      </c>
    </row>
    <row r="16" spans="1:4" ht="14.25">
      <c r="A16" s="252" t="s">
        <v>116</v>
      </c>
      <c r="B16" s="253">
        <v>20783</v>
      </c>
      <c r="C16" s="253">
        <v>17417</v>
      </c>
      <c r="D16" s="135">
        <f t="shared" si="0"/>
        <v>119.33</v>
      </c>
    </row>
    <row r="17" spans="1:4" ht="14.25">
      <c r="A17" s="252" t="s">
        <v>117</v>
      </c>
      <c r="B17" s="253">
        <v>7202</v>
      </c>
      <c r="C17" s="253">
        <v>2244</v>
      </c>
      <c r="D17" s="135">
        <f t="shared" si="0"/>
        <v>320.94</v>
      </c>
    </row>
    <row r="18" spans="1:4" ht="14.25">
      <c r="A18" s="252" t="s">
        <v>118</v>
      </c>
      <c r="B18" s="253">
        <v>5150</v>
      </c>
      <c r="C18" s="253">
        <v>3493</v>
      </c>
      <c r="D18" s="135">
        <f t="shared" si="0"/>
        <v>147.44</v>
      </c>
    </row>
    <row r="19" spans="1:4" ht="14.25">
      <c r="A19" s="252" t="s">
        <v>119</v>
      </c>
      <c r="B19" s="253">
        <v>243</v>
      </c>
      <c r="C19" s="253">
        <v>366</v>
      </c>
      <c r="D19" s="135">
        <f t="shared" si="0"/>
        <v>66.39</v>
      </c>
    </row>
    <row r="20" spans="1:4" ht="14.25">
      <c r="A20" s="252" t="s">
        <v>120</v>
      </c>
      <c r="B20" s="253">
        <v>0</v>
      </c>
      <c r="C20" s="253">
        <v>0</v>
      </c>
      <c r="D20" s="135"/>
    </row>
    <row r="21" spans="1:4" ht="14.25">
      <c r="A21" s="252" t="s">
        <v>121</v>
      </c>
      <c r="B21" s="253"/>
      <c r="C21" s="253"/>
      <c r="D21" s="135"/>
    </row>
    <row r="22" spans="1:4" ht="14.25">
      <c r="A22" s="252" t="s">
        <v>122</v>
      </c>
      <c r="B22" s="253">
        <v>1758</v>
      </c>
      <c r="C22" s="253">
        <v>1029</v>
      </c>
      <c r="D22" s="135">
        <f>B22/C22*100</f>
        <v>170.85</v>
      </c>
    </row>
    <row r="23" spans="1:4" ht="14.25">
      <c r="A23" s="252" t="s">
        <v>123</v>
      </c>
      <c r="B23" s="253">
        <v>879</v>
      </c>
      <c r="C23" s="253">
        <v>28</v>
      </c>
      <c r="D23" s="135">
        <f>B23/C23*100</f>
        <v>3139.29</v>
      </c>
    </row>
    <row r="24" spans="1:4" ht="14.25">
      <c r="A24" s="252" t="s">
        <v>124</v>
      </c>
      <c r="B24" s="253">
        <v>731</v>
      </c>
      <c r="C24" s="253">
        <v>543</v>
      </c>
      <c r="D24" s="135">
        <f>B24/C24*100</f>
        <v>134.62</v>
      </c>
    </row>
    <row r="25" spans="1:4" ht="14.25">
      <c r="A25" s="252" t="s">
        <v>125</v>
      </c>
      <c r="B25" s="253">
        <v>1040</v>
      </c>
      <c r="C25" s="253"/>
      <c r="D25" s="135"/>
    </row>
    <row r="26" spans="1:4" ht="14.25">
      <c r="A26" s="252" t="s">
        <v>126</v>
      </c>
      <c r="B26" s="253">
        <v>3000</v>
      </c>
      <c r="C26" s="253">
        <v>2000</v>
      </c>
      <c r="D26" s="135">
        <f>B26/C26*100</f>
        <v>150</v>
      </c>
    </row>
    <row r="27" spans="1:4" ht="14.25">
      <c r="A27" s="252" t="s">
        <v>127</v>
      </c>
      <c r="B27" s="253">
        <v>53819</v>
      </c>
      <c r="C27" s="253">
        <v>20188</v>
      </c>
      <c r="D27" s="135">
        <f>B27/C27*100</f>
        <v>266.59</v>
      </c>
    </row>
    <row r="28" spans="1:4" ht="14.25">
      <c r="A28" s="252" t="s">
        <v>128</v>
      </c>
      <c r="B28" s="253">
        <v>5000</v>
      </c>
      <c r="C28" s="253">
        <v>0</v>
      </c>
      <c r="D28" s="135"/>
    </row>
    <row r="29" spans="1:4" ht="14.25">
      <c r="A29" s="252" t="s">
        <v>129</v>
      </c>
      <c r="B29" s="253">
        <v>0</v>
      </c>
      <c r="C29" s="253">
        <v>0</v>
      </c>
      <c r="D29" s="135"/>
    </row>
    <row r="30" spans="1:4" ht="15.75" customHeight="1">
      <c r="A30" s="234" t="s">
        <v>130</v>
      </c>
      <c r="B30" s="253">
        <f>SUM(B5:B29)</f>
        <v>270770</v>
      </c>
      <c r="C30" s="253">
        <f>SUM(C5:C29)</f>
        <v>183265</v>
      </c>
      <c r="D30" s="135">
        <f>B30/C30*100</f>
        <v>147.75</v>
      </c>
    </row>
    <row r="31" spans="1:4" ht="15" customHeight="1">
      <c r="A31" s="226" t="s">
        <v>131</v>
      </c>
      <c r="B31" s="253"/>
      <c r="C31" s="253"/>
      <c r="D31" s="135"/>
    </row>
    <row r="32" spans="1:4" ht="15" customHeight="1">
      <c r="A32" s="226" t="s">
        <v>132</v>
      </c>
      <c r="B32" s="253"/>
      <c r="C32" s="253"/>
      <c r="D32" s="135"/>
    </row>
    <row r="33" spans="1:4" ht="15" customHeight="1">
      <c r="A33" s="220" t="s">
        <v>133</v>
      </c>
      <c r="B33" s="253"/>
      <c r="C33" s="253"/>
      <c r="D33" s="135"/>
    </row>
    <row r="34" spans="1:4" ht="15" customHeight="1">
      <c r="A34" s="220" t="s">
        <v>134</v>
      </c>
      <c r="B34" s="253"/>
      <c r="C34" s="253"/>
      <c r="D34" s="135"/>
    </row>
    <row r="35" spans="1:4" ht="15" customHeight="1">
      <c r="A35" s="229" t="s">
        <v>135</v>
      </c>
      <c r="B35" s="253"/>
      <c r="C35" s="253"/>
      <c r="D35" s="135"/>
    </row>
    <row r="36" spans="1:4" ht="15" customHeight="1">
      <c r="A36" s="229" t="s">
        <v>136</v>
      </c>
      <c r="B36" s="253"/>
      <c r="C36" s="253"/>
      <c r="D36" s="135"/>
    </row>
    <row r="37" spans="1:4" ht="14.25">
      <c r="A37" s="220" t="s">
        <v>137</v>
      </c>
      <c r="B37" s="253"/>
      <c r="C37" s="253"/>
      <c r="D37" s="135"/>
    </row>
    <row r="38" spans="1:4" ht="14.25">
      <c r="A38" s="87" t="s">
        <v>138</v>
      </c>
      <c r="B38" s="253"/>
      <c r="C38" s="253"/>
      <c r="D38" s="135"/>
    </row>
    <row r="39" spans="1:4" ht="14.25">
      <c r="A39" s="229" t="s">
        <v>139</v>
      </c>
      <c r="B39" s="253"/>
      <c r="C39" s="253"/>
      <c r="D39" s="135"/>
    </row>
    <row r="40" spans="1:4" ht="14.25">
      <c r="A40" s="222" t="s">
        <v>140</v>
      </c>
      <c r="B40" s="253"/>
      <c r="C40" s="253"/>
      <c r="D40" s="135"/>
    </row>
    <row r="41" spans="1:4" ht="14.25">
      <c r="A41" s="231" t="s">
        <v>141</v>
      </c>
      <c r="B41" s="253"/>
      <c r="C41" s="253"/>
      <c r="D41" s="135"/>
    </row>
    <row r="42" spans="1:4" ht="14.25">
      <c r="A42" s="231" t="s">
        <v>142</v>
      </c>
      <c r="B42" s="253"/>
      <c r="C42" s="253"/>
      <c r="D42" s="135"/>
    </row>
    <row r="43" spans="1:4" ht="14.25">
      <c r="A43" s="231" t="s">
        <v>143</v>
      </c>
      <c r="B43" s="253"/>
      <c r="C43" s="253"/>
      <c r="D43" s="135"/>
    </row>
    <row r="44" spans="1:4" ht="14.25">
      <c r="A44" s="232" t="s">
        <v>144</v>
      </c>
      <c r="B44" s="253"/>
      <c r="C44" s="253"/>
      <c r="D44" s="135"/>
    </row>
    <row r="45" spans="1:4" ht="14.25">
      <c r="A45" s="233" t="s">
        <v>145</v>
      </c>
      <c r="B45" s="253"/>
      <c r="C45" s="253"/>
      <c r="D45" s="135"/>
    </row>
    <row r="46" spans="1:4" ht="14.25">
      <c r="A46" s="234" t="s">
        <v>146</v>
      </c>
      <c r="B46" s="253">
        <f>B30+B31+B32</f>
        <v>270770</v>
      </c>
      <c r="C46" s="253">
        <f>C30+C31+C32</f>
        <v>183265</v>
      </c>
      <c r="D46" s="135">
        <f>B46/C46*100</f>
        <v>147.75</v>
      </c>
    </row>
    <row r="47" ht="14.25">
      <c r="A47" s="235" t="s">
        <v>147</v>
      </c>
    </row>
  </sheetData>
  <sheetProtection/>
  <mergeCells count="1">
    <mergeCell ref="A2:D2"/>
  </mergeCells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4.625" style="1" customWidth="1"/>
    <col min="2" max="2" width="12.125" style="1" customWidth="1"/>
    <col min="3" max="3" width="14.00390625" style="1" customWidth="1"/>
    <col min="4" max="4" width="15.125" style="1" customWidth="1"/>
    <col min="5" max="16384" width="9.00390625" style="1" customWidth="1"/>
  </cols>
  <sheetData>
    <row r="1" spans="1:2" ht="18" customHeight="1">
      <c r="A1" s="236" t="s">
        <v>148</v>
      </c>
      <c r="B1" s="237"/>
    </row>
    <row r="2" spans="1:4" ht="20.25">
      <c r="A2" s="238" t="s">
        <v>149</v>
      </c>
      <c r="B2" s="238"/>
      <c r="C2" s="238"/>
      <c r="D2" s="238"/>
    </row>
    <row r="3" spans="1:4" ht="14.25">
      <c r="A3" s="239"/>
      <c r="B3" s="237"/>
      <c r="D3" s="240" t="s">
        <v>56</v>
      </c>
    </row>
    <row r="4" spans="1:4" ht="44.25" customHeight="1">
      <c r="A4" s="218" t="s">
        <v>57</v>
      </c>
      <c r="B4" s="6" t="s">
        <v>58</v>
      </c>
      <c r="C4" s="7" t="s">
        <v>59</v>
      </c>
      <c r="D4" s="7" t="s">
        <v>60</v>
      </c>
    </row>
    <row r="5" spans="1:4" ht="14.25">
      <c r="A5" s="241" t="s">
        <v>61</v>
      </c>
      <c r="B5" s="242"/>
      <c r="C5" s="11"/>
      <c r="D5" s="11"/>
    </row>
    <row r="6" spans="1:4" ht="14.25">
      <c r="A6" s="243" t="s">
        <v>62</v>
      </c>
      <c r="B6" s="242"/>
      <c r="C6" s="11"/>
      <c r="D6" s="11"/>
    </row>
    <row r="7" spans="1:4" ht="14.25">
      <c r="A7" s="243" t="s">
        <v>63</v>
      </c>
      <c r="B7" s="242"/>
      <c r="C7" s="11"/>
      <c r="D7" s="11"/>
    </row>
    <row r="8" spans="1:4" ht="14.25">
      <c r="A8" s="243" t="s">
        <v>64</v>
      </c>
      <c r="B8" s="242"/>
      <c r="C8" s="11"/>
      <c r="D8" s="11"/>
    </row>
    <row r="9" spans="1:7" ht="14.25">
      <c r="A9" s="243" t="s">
        <v>65</v>
      </c>
      <c r="B9" s="242"/>
      <c r="C9" s="11"/>
      <c r="D9" s="11"/>
      <c r="G9" s="138"/>
    </row>
    <row r="10" spans="1:4" ht="14.25">
      <c r="A10" s="243" t="s">
        <v>66</v>
      </c>
      <c r="B10" s="242"/>
      <c r="C10" s="11"/>
      <c r="D10" s="11"/>
    </row>
    <row r="11" spans="1:4" ht="14.25">
      <c r="A11" s="243" t="s">
        <v>67</v>
      </c>
      <c r="B11" s="242"/>
      <c r="C11" s="11"/>
      <c r="D11" s="11"/>
    </row>
    <row r="12" spans="1:4" ht="14.25">
      <c r="A12" s="243" t="s">
        <v>68</v>
      </c>
      <c r="B12" s="242"/>
      <c r="C12" s="11"/>
      <c r="D12" s="11"/>
    </row>
    <row r="13" spans="1:4" ht="14.25">
      <c r="A13" s="243" t="s">
        <v>69</v>
      </c>
      <c r="B13" s="242"/>
      <c r="C13" s="11"/>
      <c r="D13" s="11"/>
    </row>
    <row r="14" spans="1:4" ht="14.25">
      <c r="A14" s="243" t="s">
        <v>70</v>
      </c>
      <c r="B14" s="242"/>
      <c r="C14" s="11"/>
      <c r="D14" s="11"/>
    </row>
    <row r="15" spans="1:4" ht="14.25">
      <c r="A15" s="243" t="s">
        <v>71</v>
      </c>
      <c r="B15" s="242"/>
      <c r="C15" s="11"/>
      <c r="D15" s="11"/>
    </row>
    <row r="16" spans="1:4" ht="14.25">
      <c r="A16" s="243" t="s">
        <v>72</v>
      </c>
      <c r="B16" s="242"/>
      <c r="C16" s="11"/>
      <c r="D16" s="11"/>
    </row>
    <row r="17" spans="1:4" ht="14.25">
      <c r="A17" s="243" t="s">
        <v>73</v>
      </c>
      <c r="B17" s="242"/>
      <c r="C17" s="11"/>
      <c r="D17" s="11"/>
    </row>
    <row r="18" spans="1:4" ht="14.25">
      <c r="A18" s="243" t="s">
        <v>74</v>
      </c>
      <c r="B18" s="242"/>
      <c r="C18" s="11"/>
      <c r="D18" s="11"/>
    </row>
    <row r="19" spans="1:4" ht="14.25">
      <c r="A19" s="243" t="s">
        <v>75</v>
      </c>
      <c r="B19" s="242"/>
      <c r="C19" s="11"/>
      <c r="D19" s="11"/>
    </row>
    <row r="20" spans="1:4" ht="14.25">
      <c r="A20" s="243" t="s">
        <v>76</v>
      </c>
      <c r="B20" s="242"/>
      <c r="C20" s="11"/>
      <c r="D20" s="11"/>
    </row>
    <row r="21" spans="1:4" ht="14.25">
      <c r="A21" s="243" t="s">
        <v>77</v>
      </c>
      <c r="B21" s="242"/>
      <c r="C21" s="11"/>
      <c r="D21" s="11"/>
    </row>
    <row r="22" spans="1:4" ht="14.25">
      <c r="A22" s="241" t="s">
        <v>78</v>
      </c>
      <c r="B22" s="242"/>
      <c r="C22" s="11"/>
      <c r="D22" s="11"/>
    </row>
    <row r="23" spans="1:4" ht="14.25">
      <c r="A23" s="243" t="s">
        <v>79</v>
      </c>
      <c r="B23" s="242"/>
      <c r="C23" s="11"/>
      <c r="D23" s="11"/>
    </row>
    <row r="24" spans="1:4" ht="14.25">
      <c r="A24" s="243" t="s">
        <v>80</v>
      </c>
      <c r="B24" s="242"/>
      <c r="C24" s="11"/>
      <c r="D24" s="11"/>
    </row>
    <row r="25" spans="1:4" ht="14.25">
      <c r="A25" s="243" t="s">
        <v>81</v>
      </c>
      <c r="B25" s="242"/>
      <c r="C25" s="11"/>
      <c r="D25" s="11"/>
    </row>
    <row r="26" spans="1:4" ht="14.25">
      <c r="A26" s="243" t="s">
        <v>82</v>
      </c>
      <c r="B26" s="242"/>
      <c r="C26" s="11"/>
      <c r="D26" s="11"/>
    </row>
    <row r="27" spans="1:4" ht="14.25">
      <c r="A27" s="243" t="s">
        <v>83</v>
      </c>
      <c r="B27" s="242"/>
      <c r="C27" s="11"/>
      <c r="D27" s="11"/>
    </row>
    <row r="28" spans="1:4" ht="14.25">
      <c r="A28" s="243" t="s">
        <v>84</v>
      </c>
      <c r="B28" s="242"/>
      <c r="C28" s="11"/>
      <c r="D28" s="11"/>
    </row>
    <row r="29" spans="1:4" ht="14.25">
      <c r="A29" s="243" t="s">
        <v>85</v>
      </c>
      <c r="B29" s="242"/>
      <c r="C29" s="11"/>
      <c r="D29" s="11"/>
    </row>
    <row r="30" spans="1:4" ht="14.25">
      <c r="A30" s="243" t="s">
        <v>86</v>
      </c>
      <c r="B30" s="242"/>
      <c r="C30" s="11"/>
      <c r="D30" s="11"/>
    </row>
    <row r="31" spans="1:4" ht="14.25">
      <c r="A31" s="244" t="s">
        <v>87</v>
      </c>
      <c r="B31" s="242"/>
      <c r="C31" s="11"/>
      <c r="D31" s="11"/>
    </row>
    <row r="32" spans="1:4" ht="14.25">
      <c r="A32" s="245" t="s">
        <v>88</v>
      </c>
      <c r="B32" s="242"/>
      <c r="C32" s="11"/>
      <c r="D32" s="11"/>
    </row>
    <row r="33" spans="1:4" ht="14.25">
      <c r="A33" s="245" t="s">
        <v>89</v>
      </c>
      <c r="B33" s="242"/>
      <c r="C33" s="11"/>
      <c r="D33" s="11"/>
    </row>
    <row r="34" spans="1:4" ht="14.25">
      <c r="A34" s="246" t="s">
        <v>90</v>
      </c>
      <c r="B34" s="242"/>
      <c r="C34" s="11"/>
      <c r="D34" s="11"/>
    </row>
    <row r="35" spans="1:4" ht="14.25">
      <c r="A35" s="247" t="s">
        <v>91</v>
      </c>
      <c r="B35" s="242"/>
      <c r="C35" s="2"/>
      <c r="D35" s="11"/>
    </row>
    <row r="36" spans="1:4" ht="14.25">
      <c r="A36" s="247" t="s">
        <v>92</v>
      </c>
      <c r="B36" s="242"/>
      <c r="C36" s="11"/>
      <c r="D36" s="11"/>
    </row>
    <row r="37" spans="1:4" ht="14.25">
      <c r="A37" s="247" t="s">
        <v>93</v>
      </c>
      <c r="B37" s="242"/>
      <c r="C37" s="11"/>
      <c r="D37" s="11"/>
    </row>
    <row r="38" spans="1:4" ht="14.25">
      <c r="A38" s="248" t="s">
        <v>94</v>
      </c>
      <c r="B38" s="242"/>
      <c r="C38" s="11"/>
      <c r="D38" s="11"/>
    </row>
    <row r="39" spans="1:4" ht="14.25">
      <c r="A39" s="249" t="s">
        <v>95</v>
      </c>
      <c r="B39" s="242"/>
      <c r="C39" s="11"/>
      <c r="D39" s="11"/>
    </row>
    <row r="40" spans="1:4" ht="14.25">
      <c r="A40" s="249" t="s">
        <v>96</v>
      </c>
      <c r="B40" s="242"/>
      <c r="C40" s="11"/>
      <c r="D40" s="11"/>
    </row>
    <row r="41" spans="1:4" ht="14.25">
      <c r="A41" s="246" t="s">
        <v>97</v>
      </c>
      <c r="B41" s="242"/>
      <c r="C41" s="11"/>
      <c r="D41" s="11"/>
    </row>
    <row r="42" spans="1:4" ht="14.25">
      <c r="A42" s="250" t="s">
        <v>150</v>
      </c>
      <c r="B42" s="242"/>
      <c r="C42" s="11"/>
      <c r="D42" s="11"/>
    </row>
    <row r="43" spans="1:4" ht="14.25">
      <c r="A43" s="249" t="s">
        <v>99</v>
      </c>
      <c r="B43" s="242"/>
      <c r="C43" s="11"/>
      <c r="D43" s="11"/>
    </row>
    <row r="44" spans="1:4" ht="14.25">
      <c r="A44" s="244" t="s">
        <v>100</v>
      </c>
      <c r="B44" s="242"/>
      <c r="C44" s="11"/>
      <c r="D44" s="11"/>
    </row>
    <row r="45" spans="1:2" ht="14.25">
      <c r="A45" s="236"/>
      <c r="B45" s="237"/>
    </row>
    <row r="46" spans="1:2" ht="14.25">
      <c r="A46" s="236"/>
      <c r="B46" s="237"/>
    </row>
    <row r="47" spans="1:2" ht="14.25">
      <c r="A47" s="236"/>
      <c r="B47" s="237"/>
    </row>
    <row r="48" spans="1:2" ht="14.25">
      <c r="A48" s="237"/>
      <c r="B48" s="237"/>
    </row>
    <row r="49" spans="1:2" ht="14.25">
      <c r="A49" s="237"/>
      <c r="B49" s="237"/>
    </row>
    <row r="50" spans="1:2" ht="14.25">
      <c r="A50" s="237"/>
      <c r="B50" s="237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1"/>
  <sheetViews>
    <sheetView zoomScaleSheetLayoutView="100" workbookViewId="0" topLeftCell="A1">
      <pane xSplit="3" ySplit="8" topLeftCell="D36" activePane="bottomRight" state="frozen"/>
      <selection pane="bottomRight" activeCell="B17" sqref="B17"/>
    </sheetView>
  </sheetViews>
  <sheetFormatPr defaultColWidth="9.00390625" defaultRowHeight="14.25"/>
  <cols>
    <col min="1" max="1" width="9.00390625" style="212" customWidth="1"/>
    <col min="2" max="2" width="53.125" style="213" customWidth="1"/>
    <col min="3" max="3" width="12.125" style="212" customWidth="1"/>
    <col min="4" max="4" width="12.125" style="213" customWidth="1"/>
    <col min="5" max="5" width="15.125" style="213" customWidth="1"/>
    <col min="6" max="6" width="9.00390625" style="213" customWidth="1"/>
    <col min="7" max="7" width="46.375" style="213" customWidth="1"/>
    <col min="8" max="16384" width="9.00390625" style="213" customWidth="1"/>
  </cols>
  <sheetData>
    <row r="1" spans="1:3" ht="14.25">
      <c r="A1" s="214" t="s">
        <v>151</v>
      </c>
      <c r="C1" s="215"/>
    </row>
    <row r="2" spans="1:5" ht="30" customHeight="1">
      <c r="A2" s="216" t="s">
        <v>152</v>
      </c>
      <c r="B2" s="216"/>
      <c r="C2" s="216"/>
      <c r="D2" s="216"/>
      <c r="E2" s="216"/>
    </row>
    <row r="3" spans="2:5" ht="14.25">
      <c r="B3" s="217"/>
      <c r="C3" s="215"/>
      <c r="E3" s="203" t="s">
        <v>56</v>
      </c>
    </row>
    <row r="4" spans="1:5" ht="51" customHeight="1">
      <c r="A4" s="205" t="s">
        <v>153</v>
      </c>
      <c r="B4" s="205" t="s">
        <v>104</v>
      </c>
      <c r="C4" s="218" t="s">
        <v>58</v>
      </c>
      <c r="D4" s="7" t="s">
        <v>59</v>
      </c>
      <c r="E4" s="7" t="s">
        <v>60</v>
      </c>
    </row>
    <row r="5" spans="1:5" ht="14.25">
      <c r="A5" s="219"/>
      <c r="B5" s="220" t="s">
        <v>154</v>
      </c>
      <c r="C5" s="221">
        <f>C6+C119+C127+C147+C172+C185+C212+C278+C325+C342+C355+C400+C409+C412+C416+C428+C435+C442+C457+C458+C462</f>
        <v>270770</v>
      </c>
      <c r="D5" s="221">
        <f>D6+D119+D127+D147+D172+D185+D212+D278+D325+D342+D355+D400+D409+D412+D416+D428+D435+D442+D457+D458+D462</f>
        <v>183265</v>
      </c>
      <c r="E5" s="135">
        <f>C5/D5*100</f>
        <v>147.75</v>
      </c>
    </row>
    <row r="6" spans="1:5" ht="14.25">
      <c r="A6" s="219" t="s">
        <v>155</v>
      </c>
      <c r="B6" s="222" t="s">
        <v>156</v>
      </c>
      <c r="C6" s="221">
        <f>C7+C16+C24+C32+C38+C45+C49+C52+C57+C60+C65+C70+C72+C77+C80+C82+C86+C91+C94+C98+C104+C107+C117</f>
        <v>24245</v>
      </c>
      <c r="D6" s="221">
        <f>D7+D16+D24+D32+D38+D45+D49+D52+D57+D60+D65+D70+D72+D77+D80+D82+D86+D91+D94+D98+D104+D107+D117</f>
        <v>22793</v>
      </c>
      <c r="E6" s="135">
        <f aca="true" t="shared" si="0" ref="E6:E69">C6/D6*100</f>
        <v>106.37</v>
      </c>
    </row>
    <row r="7" spans="1:5" ht="14.25">
      <c r="A7" s="219" t="s">
        <v>157</v>
      </c>
      <c r="B7" s="222" t="s">
        <v>158</v>
      </c>
      <c r="C7" s="221">
        <f>SUM(C8:C15)</f>
        <v>860</v>
      </c>
      <c r="D7" s="221">
        <f>SUM(D8:D15)</f>
        <v>910</v>
      </c>
      <c r="E7" s="135">
        <f t="shared" si="0"/>
        <v>94.51</v>
      </c>
    </row>
    <row r="8" spans="1:5" ht="14.25">
      <c r="A8" s="219" t="s">
        <v>159</v>
      </c>
      <c r="B8" s="220" t="s">
        <v>160</v>
      </c>
      <c r="C8" s="221">
        <v>470</v>
      </c>
      <c r="D8" s="221">
        <v>525</v>
      </c>
      <c r="E8" s="135">
        <f t="shared" si="0"/>
        <v>89.52</v>
      </c>
    </row>
    <row r="9" spans="1:6" ht="14.25">
      <c r="A9" s="219" t="s">
        <v>161</v>
      </c>
      <c r="B9" s="220" t="s">
        <v>162</v>
      </c>
      <c r="C9" s="221">
        <v>52</v>
      </c>
      <c r="D9" s="221">
        <v>52</v>
      </c>
      <c r="E9" s="135">
        <f t="shared" si="0"/>
        <v>100</v>
      </c>
      <c r="F9" s="137"/>
    </row>
    <row r="10" spans="1:5" ht="14.25">
      <c r="A10" s="219" t="s">
        <v>163</v>
      </c>
      <c r="B10" s="220" t="s">
        <v>164</v>
      </c>
      <c r="C10" s="221">
        <v>3</v>
      </c>
      <c r="D10" s="221">
        <v>3</v>
      </c>
      <c r="E10" s="135">
        <f t="shared" si="0"/>
        <v>100</v>
      </c>
    </row>
    <row r="11" spans="1:5" ht="14.25">
      <c r="A11" s="219" t="s">
        <v>165</v>
      </c>
      <c r="B11" s="220" t="s">
        <v>166</v>
      </c>
      <c r="C11" s="221">
        <v>2</v>
      </c>
      <c r="D11" s="221">
        <v>2</v>
      </c>
      <c r="E11" s="135">
        <f t="shared" si="0"/>
        <v>100</v>
      </c>
    </row>
    <row r="12" spans="1:5" ht="14.25">
      <c r="A12" s="219" t="s">
        <v>167</v>
      </c>
      <c r="B12" s="220" t="s">
        <v>168</v>
      </c>
      <c r="C12" s="221">
        <v>200</v>
      </c>
      <c r="D12" s="221">
        <v>200</v>
      </c>
      <c r="E12" s="135">
        <f t="shared" si="0"/>
        <v>100</v>
      </c>
    </row>
    <row r="13" spans="1:5" ht="14.25">
      <c r="A13" s="219" t="s">
        <v>169</v>
      </c>
      <c r="B13" s="220" t="s">
        <v>170</v>
      </c>
      <c r="C13" s="221">
        <v>38</v>
      </c>
      <c r="D13" s="221">
        <v>38</v>
      </c>
      <c r="E13" s="135">
        <f t="shared" si="0"/>
        <v>100</v>
      </c>
    </row>
    <row r="14" spans="1:5" ht="14.25">
      <c r="A14" s="219" t="s">
        <v>171</v>
      </c>
      <c r="B14" s="220" t="s">
        <v>172</v>
      </c>
      <c r="C14" s="221">
        <v>1</v>
      </c>
      <c r="D14" s="221">
        <v>1</v>
      </c>
      <c r="E14" s="135">
        <f t="shared" si="0"/>
        <v>100</v>
      </c>
    </row>
    <row r="15" spans="1:5" ht="14.25">
      <c r="A15" s="219" t="s">
        <v>173</v>
      </c>
      <c r="B15" s="220" t="s">
        <v>174</v>
      </c>
      <c r="C15" s="221">
        <v>94</v>
      </c>
      <c r="D15" s="221">
        <v>89</v>
      </c>
      <c r="E15" s="135">
        <f t="shared" si="0"/>
        <v>105.62</v>
      </c>
    </row>
    <row r="16" spans="1:5" ht="14.25">
      <c r="A16" s="219" t="s">
        <v>175</v>
      </c>
      <c r="B16" s="220" t="s">
        <v>176</v>
      </c>
      <c r="C16" s="221">
        <f>SUM(C17:C23)</f>
        <v>423</v>
      </c>
      <c r="D16" s="221">
        <f>SUM(D17:D23)</f>
        <v>462</v>
      </c>
      <c r="E16" s="135">
        <f t="shared" si="0"/>
        <v>91.56</v>
      </c>
    </row>
    <row r="17" spans="1:5" ht="14.25">
      <c r="A17" s="219" t="s">
        <v>159</v>
      </c>
      <c r="B17" s="220" t="s">
        <v>177</v>
      </c>
      <c r="C17" s="221">
        <v>327</v>
      </c>
      <c r="D17" s="221">
        <v>351</v>
      </c>
      <c r="E17" s="135">
        <f t="shared" si="0"/>
        <v>93.16</v>
      </c>
    </row>
    <row r="18" spans="1:5" ht="14.25">
      <c r="A18" s="219" t="s">
        <v>178</v>
      </c>
      <c r="B18" s="220" t="s">
        <v>179</v>
      </c>
      <c r="C18" s="221">
        <v>4</v>
      </c>
      <c r="D18" s="221">
        <v>4</v>
      </c>
      <c r="E18" s="135">
        <f t="shared" si="0"/>
        <v>100</v>
      </c>
    </row>
    <row r="19" spans="1:5" ht="14.25">
      <c r="A19" s="219" t="s">
        <v>180</v>
      </c>
      <c r="B19" s="220" t="s">
        <v>181</v>
      </c>
      <c r="C19" s="221">
        <v>2</v>
      </c>
      <c r="D19" s="221">
        <v>2</v>
      </c>
      <c r="E19" s="135">
        <f t="shared" si="0"/>
        <v>100</v>
      </c>
    </row>
    <row r="20" spans="1:5" ht="14.25">
      <c r="A20" s="219" t="s">
        <v>161</v>
      </c>
      <c r="B20" s="220" t="s">
        <v>182</v>
      </c>
      <c r="C20" s="221">
        <v>30</v>
      </c>
      <c r="D20" s="221">
        <v>32</v>
      </c>
      <c r="E20" s="135">
        <f t="shared" si="0"/>
        <v>93.75</v>
      </c>
    </row>
    <row r="21" spans="1:5" ht="14.25">
      <c r="A21" s="219" t="s">
        <v>163</v>
      </c>
      <c r="B21" s="220" t="s">
        <v>183</v>
      </c>
      <c r="C21" s="221">
        <v>5</v>
      </c>
      <c r="D21" s="221">
        <v>5</v>
      </c>
      <c r="E21" s="135">
        <f t="shared" si="0"/>
        <v>100</v>
      </c>
    </row>
    <row r="22" spans="1:5" ht="14.25">
      <c r="A22" s="219" t="s">
        <v>165</v>
      </c>
      <c r="B22" s="220" t="s">
        <v>184</v>
      </c>
      <c r="C22" s="221">
        <v>50</v>
      </c>
      <c r="D22" s="221">
        <v>63</v>
      </c>
      <c r="E22" s="135">
        <f t="shared" si="0"/>
        <v>79.37</v>
      </c>
    </row>
    <row r="23" spans="1:5" ht="14.25">
      <c r="A23" s="219" t="s">
        <v>173</v>
      </c>
      <c r="B23" s="220" t="s">
        <v>185</v>
      </c>
      <c r="C23" s="221">
        <v>5</v>
      </c>
      <c r="D23" s="221">
        <v>5</v>
      </c>
      <c r="E23" s="135">
        <f t="shared" si="0"/>
        <v>100</v>
      </c>
    </row>
    <row r="24" spans="1:5" ht="14.25">
      <c r="A24" s="219" t="s">
        <v>186</v>
      </c>
      <c r="B24" s="220" t="s">
        <v>187</v>
      </c>
      <c r="C24" s="221">
        <f>SUM(C25:C31)</f>
        <v>6831</v>
      </c>
      <c r="D24" s="221">
        <f>SUM(D25:D31)</f>
        <v>6411</v>
      </c>
      <c r="E24" s="135">
        <f t="shared" si="0"/>
        <v>106.55</v>
      </c>
    </row>
    <row r="25" spans="1:5" ht="14.25">
      <c r="A25" s="219" t="s">
        <v>159</v>
      </c>
      <c r="B25" s="220" t="s">
        <v>188</v>
      </c>
      <c r="C25" s="221">
        <v>6288</v>
      </c>
      <c r="D25" s="221">
        <v>5855</v>
      </c>
      <c r="E25" s="135">
        <f t="shared" si="0"/>
        <v>107.4</v>
      </c>
    </row>
    <row r="26" spans="1:5" ht="14.25">
      <c r="A26" s="219" t="s">
        <v>178</v>
      </c>
      <c r="B26" s="220" t="s">
        <v>189</v>
      </c>
      <c r="C26" s="221">
        <v>0</v>
      </c>
      <c r="D26" s="221">
        <v>0</v>
      </c>
      <c r="E26" s="135"/>
    </row>
    <row r="27" spans="1:5" ht="14.25">
      <c r="A27" s="219" t="s">
        <v>167</v>
      </c>
      <c r="B27" s="220" t="s">
        <v>190</v>
      </c>
      <c r="C27" s="221">
        <v>0</v>
      </c>
      <c r="D27" s="221">
        <v>3</v>
      </c>
      <c r="E27" s="135">
        <f t="shared" si="0"/>
        <v>0</v>
      </c>
    </row>
    <row r="28" spans="1:5" ht="14.25">
      <c r="A28" s="219" t="s">
        <v>169</v>
      </c>
      <c r="B28" s="220" t="s">
        <v>191</v>
      </c>
      <c r="C28" s="221">
        <v>194</v>
      </c>
      <c r="D28" s="221">
        <v>291</v>
      </c>
      <c r="E28" s="135">
        <f t="shared" si="0"/>
        <v>66.67</v>
      </c>
    </row>
    <row r="29" spans="1:5" ht="14.25">
      <c r="A29" s="219" t="s">
        <v>171</v>
      </c>
      <c r="B29" s="220" t="s">
        <v>192</v>
      </c>
      <c r="C29" s="221">
        <v>0</v>
      </c>
      <c r="D29" s="221">
        <v>4</v>
      </c>
      <c r="E29" s="135">
        <f t="shared" si="0"/>
        <v>0</v>
      </c>
    </row>
    <row r="30" spans="1:5" ht="14.25">
      <c r="A30" s="219" t="s">
        <v>193</v>
      </c>
      <c r="B30" s="220" t="s">
        <v>194</v>
      </c>
      <c r="C30" s="221">
        <v>323</v>
      </c>
      <c r="D30" s="221">
        <v>242</v>
      </c>
      <c r="E30" s="135">
        <f t="shared" si="0"/>
        <v>133.47</v>
      </c>
    </row>
    <row r="31" spans="1:5" ht="14.25">
      <c r="A31" s="219" t="s">
        <v>173</v>
      </c>
      <c r="B31" s="220" t="s">
        <v>195</v>
      </c>
      <c r="C31" s="221">
        <v>26</v>
      </c>
      <c r="D31" s="221">
        <v>16</v>
      </c>
      <c r="E31" s="135">
        <f t="shared" si="0"/>
        <v>162.5</v>
      </c>
    </row>
    <row r="32" spans="1:5" ht="14.25">
      <c r="A32" s="219" t="s">
        <v>196</v>
      </c>
      <c r="B32" s="220" t="s">
        <v>197</v>
      </c>
      <c r="C32" s="221">
        <f>SUM(C33:C37)</f>
        <v>387</v>
      </c>
      <c r="D32" s="221">
        <f>SUM(D33:D37)</f>
        <v>387</v>
      </c>
      <c r="E32" s="135">
        <f t="shared" si="0"/>
        <v>100</v>
      </c>
    </row>
    <row r="33" spans="1:5" ht="14.25">
      <c r="A33" s="219" t="s">
        <v>159</v>
      </c>
      <c r="B33" s="220" t="s">
        <v>198</v>
      </c>
      <c r="C33" s="221">
        <v>314</v>
      </c>
      <c r="D33" s="221">
        <v>308</v>
      </c>
      <c r="E33" s="135">
        <f t="shared" si="0"/>
        <v>101.95</v>
      </c>
    </row>
    <row r="34" spans="1:5" ht="14.25">
      <c r="A34" s="219" t="s">
        <v>163</v>
      </c>
      <c r="B34" s="220" t="s">
        <v>199</v>
      </c>
      <c r="C34" s="221">
        <v>3</v>
      </c>
      <c r="D34" s="221">
        <v>3</v>
      </c>
      <c r="E34" s="135">
        <f t="shared" si="0"/>
        <v>100</v>
      </c>
    </row>
    <row r="35" spans="1:5" ht="14.25">
      <c r="A35" s="219" t="s">
        <v>165</v>
      </c>
      <c r="B35" s="220" t="s">
        <v>200</v>
      </c>
      <c r="C35" s="221">
        <v>6</v>
      </c>
      <c r="D35" s="221">
        <v>6</v>
      </c>
      <c r="E35" s="135">
        <f t="shared" si="0"/>
        <v>100</v>
      </c>
    </row>
    <row r="36" spans="1:5" ht="14.25">
      <c r="A36" s="219" t="s">
        <v>169</v>
      </c>
      <c r="B36" s="220" t="s">
        <v>201</v>
      </c>
      <c r="C36" s="221">
        <v>54</v>
      </c>
      <c r="D36" s="221">
        <v>56</v>
      </c>
      <c r="E36" s="135">
        <f t="shared" si="0"/>
        <v>96.43</v>
      </c>
    </row>
    <row r="37" spans="1:5" ht="14.25">
      <c r="A37" s="219" t="s">
        <v>173</v>
      </c>
      <c r="B37" s="220" t="s">
        <v>202</v>
      </c>
      <c r="C37" s="221">
        <v>10</v>
      </c>
      <c r="D37" s="221">
        <v>14</v>
      </c>
      <c r="E37" s="135">
        <f t="shared" si="0"/>
        <v>71.43</v>
      </c>
    </row>
    <row r="38" spans="1:5" ht="14.25">
      <c r="A38" s="219" t="s">
        <v>203</v>
      </c>
      <c r="B38" s="220" t="s">
        <v>204</v>
      </c>
      <c r="C38" s="221">
        <f>SUM(C39:C44)</f>
        <v>626</v>
      </c>
      <c r="D38" s="221">
        <f>SUM(D39:D44)</f>
        <v>547</v>
      </c>
      <c r="E38" s="135">
        <f t="shared" si="0"/>
        <v>114.44</v>
      </c>
    </row>
    <row r="39" spans="1:5" ht="14.25">
      <c r="A39" s="219" t="s">
        <v>159</v>
      </c>
      <c r="B39" s="220" t="s">
        <v>205</v>
      </c>
      <c r="C39" s="221">
        <v>158</v>
      </c>
      <c r="D39" s="221">
        <v>203</v>
      </c>
      <c r="E39" s="135">
        <f t="shared" si="0"/>
        <v>77.83</v>
      </c>
    </row>
    <row r="40" spans="1:5" ht="14.25">
      <c r="A40" s="219" t="s">
        <v>161</v>
      </c>
      <c r="B40" s="220" t="s">
        <v>206</v>
      </c>
      <c r="C40" s="221">
        <v>55</v>
      </c>
      <c r="D40" s="221">
        <v>68</v>
      </c>
      <c r="E40" s="135">
        <f t="shared" si="0"/>
        <v>80.88</v>
      </c>
    </row>
    <row r="41" spans="1:5" ht="14.25">
      <c r="A41" s="219" t="s">
        <v>163</v>
      </c>
      <c r="B41" s="220" t="s">
        <v>207</v>
      </c>
      <c r="C41" s="221">
        <v>44</v>
      </c>
      <c r="D41" s="221">
        <v>44</v>
      </c>
      <c r="E41" s="135">
        <f t="shared" si="0"/>
        <v>100</v>
      </c>
    </row>
    <row r="42" spans="1:5" ht="14.25">
      <c r="A42" s="219" t="s">
        <v>167</v>
      </c>
      <c r="B42" s="220" t="s">
        <v>208</v>
      </c>
      <c r="C42" s="221">
        <v>159</v>
      </c>
      <c r="D42" s="221">
        <v>0</v>
      </c>
      <c r="E42" s="135"/>
    </row>
    <row r="43" spans="1:5" ht="14.25">
      <c r="A43" s="219" t="s">
        <v>169</v>
      </c>
      <c r="B43" s="220" t="s">
        <v>209</v>
      </c>
      <c r="C43" s="221">
        <v>182</v>
      </c>
      <c r="D43" s="221">
        <v>178</v>
      </c>
      <c r="E43" s="135">
        <f t="shared" si="0"/>
        <v>102.25</v>
      </c>
    </row>
    <row r="44" spans="1:5" ht="14.25">
      <c r="A44" s="219" t="s">
        <v>193</v>
      </c>
      <c r="B44" s="220" t="s">
        <v>210</v>
      </c>
      <c r="C44" s="221">
        <v>28</v>
      </c>
      <c r="D44" s="221">
        <v>54</v>
      </c>
      <c r="E44" s="135">
        <f t="shared" si="0"/>
        <v>51.85</v>
      </c>
    </row>
    <row r="45" spans="1:5" ht="14.25">
      <c r="A45" s="219" t="s">
        <v>211</v>
      </c>
      <c r="B45" s="220" t="s">
        <v>212</v>
      </c>
      <c r="C45" s="221">
        <f>SUM(C46:C48)</f>
        <v>1575</v>
      </c>
      <c r="D45" s="221">
        <f>SUM(D46:D48)</f>
        <v>1353</v>
      </c>
      <c r="E45" s="135">
        <f t="shared" si="0"/>
        <v>116.41</v>
      </c>
    </row>
    <row r="46" spans="1:5" ht="14.25">
      <c r="A46" s="219" t="s">
        <v>159</v>
      </c>
      <c r="B46" s="220" t="s">
        <v>213</v>
      </c>
      <c r="C46" s="221">
        <v>360</v>
      </c>
      <c r="D46" s="221">
        <v>327</v>
      </c>
      <c r="E46" s="135">
        <f t="shared" si="0"/>
        <v>110.09</v>
      </c>
    </row>
    <row r="47" spans="1:5" ht="14.25">
      <c r="A47" s="219" t="s">
        <v>193</v>
      </c>
      <c r="B47" s="220" t="s">
        <v>214</v>
      </c>
      <c r="C47" s="221">
        <v>1098</v>
      </c>
      <c r="D47" s="221">
        <v>916</v>
      </c>
      <c r="E47" s="135">
        <f t="shared" si="0"/>
        <v>119.87</v>
      </c>
    </row>
    <row r="48" spans="1:5" ht="14.25">
      <c r="A48" s="219" t="s">
        <v>173</v>
      </c>
      <c r="B48" s="220" t="s">
        <v>215</v>
      </c>
      <c r="C48" s="221">
        <v>117</v>
      </c>
      <c r="D48" s="221">
        <v>110</v>
      </c>
      <c r="E48" s="135">
        <f t="shared" si="0"/>
        <v>106.36</v>
      </c>
    </row>
    <row r="49" spans="1:5" ht="14.25">
      <c r="A49" s="219" t="s">
        <v>216</v>
      </c>
      <c r="B49" s="220" t="s">
        <v>217</v>
      </c>
      <c r="C49" s="221">
        <f>SUM(C50:C51)</f>
        <v>1560</v>
      </c>
      <c r="D49" s="221">
        <f>SUM(D50:D51)</f>
        <v>2000</v>
      </c>
      <c r="E49" s="135">
        <f t="shared" si="0"/>
        <v>78</v>
      </c>
    </row>
    <row r="50" spans="1:5" ht="14.25">
      <c r="A50" s="219" t="s">
        <v>165</v>
      </c>
      <c r="B50" s="220" t="s">
        <v>218</v>
      </c>
      <c r="C50" s="221">
        <v>400</v>
      </c>
      <c r="D50" s="221">
        <v>400</v>
      </c>
      <c r="E50" s="135">
        <f t="shared" si="0"/>
        <v>100</v>
      </c>
    </row>
    <row r="51" spans="1:5" ht="14.25">
      <c r="A51" s="219" t="s">
        <v>173</v>
      </c>
      <c r="B51" s="220" t="s">
        <v>219</v>
      </c>
      <c r="C51" s="221">
        <v>1160</v>
      </c>
      <c r="D51" s="221">
        <v>1600</v>
      </c>
      <c r="E51" s="135">
        <f t="shared" si="0"/>
        <v>72.5</v>
      </c>
    </row>
    <row r="52" spans="1:5" ht="14.25">
      <c r="A52" s="219" t="s">
        <v>220</v>
      </c>
      <c r="B52" s="220" t="s">
        <v>221</v>
      </c>
      <c r="C52" s="221">
        <f>SUM(C53:C56)</f>
        <v>280</v>
      </c>
      <c r="D52" s="221">
        <f>SUM(D53:D56)</f>
        <v>322</v>
      </c>
      <c r="E52" s="135">
        <f t="shared" si="0"/>
        <v>86.96</v>
      </c>
    </row>
    <row r="53" spans="1:5" ht="14.25">
      <c r="A53" s="219" t="s">
        <v>159</v>
      </c>
      <c r="B53" s="220" t="s">
        <v>222</v>
      </c>
      <c r="C53" s="221">
        <v>212</v>
      </c>
      <c r="D53" s="221">
        <v>203</v>
      </c>
      <c r="E53" s="135">
        <f t="shared" si="0"/>
        <v>104.43</v>
      </c>
    </row>
    <row r="54" spans="1:5" ht="14.25">
      <c r="A54" s="219" t="s">
        <v>178</v>
      </c>
      <c r="B54" s="220" t="s">
        <v>223</v>
      </c>
      <c r="C54" s="221">
        <v>34</v>
      </c>
      <c r="D54" s="221">
        <v>0</v>
      </c>
      <c r="E54" s="135"/>
    </row>
    <row r="55" spans="1:5" ht="14.25">
      <c r="A55" s="219" t="s">
        <v>161</v>
      </c>
      <c r="B55" s="220" t="s">
        <v>224</v>
      </c>
      <c r="C55" s="221">
        <v>19</v>
      </c>
      <c r="D55" s="221">
        <v>119</v>
      </c>
      <c r="E55" s="135">
        <f>C55/D55*100</f>
        <v>15.97</v>
      </c>
    </row>
    <row r="56" spans="1:5" ht="14.25">
      <c r="A56" s="219" t="s">
        <v>173</v>
      </c>
      <c r="B56" s="220" t="s">
        <v>225</v>
      </c>
      <c r="C56" s="221">
        <v>15</v>
      </c>
      <c r="D56" s="221">
        <v>0</v>
      </c>
      <c r="E56" s="135"/>
    </row>
    <row r="57" spans="1:5" ht="14.25">
      <c r="A57" s="219" t="s">
        <v>226</v>
      </c>
      <c r="B57" s="220" t="s">
        <v>227</v>
      </c>
      <c r="C57" s="221">
        <f>SUM(C58:C59)</f>
        <v>1171</v>
      </c>
      <c r="D57" s="221">
        <f>SUM(D58:D59)</f>
        <v>161</v>
      </c>
      <c r="E57" s="135">
        <f>C57/D57*100</f>
        <v>727.33</v>
      </c>
    </row>
    <row r="58" spans="1:5" ht="14.25">
      <c r="A58" s="219" t="s">
        <v>159</v>
      </c>
      <c r="B58" s="220" t="s">
        <v>228</v>
      </c>
      <c r="C58" s="221">
        <v>133</v>
      </c>
      <c r="D58" s="221">
        <v>128</v>
      </c>
      <c r="E58" s="135">
        <f>C58/D58*100</f>
        <v>103.91</v>
      </c>
    </row>
    <row r="59" spans="1:5" ht="14.25">
      <c r="A59" s="219" t="s">
        <v>173</v>
      </c>
      <c r="B59" s="220" t="s">
        <v>229</v>
      </c>
      <c r="C59" s="221">
        <v>1038</v>
      </c>
      <c r="D59" s="221">
        <v>33</v>
      </c>
      <c r="E59" s="135">
        <f aca="true" t="shared" si="1" ref="E59:E69">C59/D59*100</f>
        <v>3145.45</v>
      </c>
    </row>
    <row r="60" spans="1:5" ht="14.25">
      <c r="A60" s="219" t="s">
        <v>230</v>
      </c>
      <c r="B60" s="220" t="s">
        <v>231</v>
      </c>
      <c r="C60" s="221">
        <f>SUM(C61:C64)</f>
        <v>1514</v>
      </c>
      <c r="D60" s="221">
        <f>SUM(D61:D64)</f>
        <v>1713</v>
      </c>
      <c r="E60" s="135">
        <f t="shared" si="1"/>
        <v>88.38</v>
      </c>
    </row>
    <row r="61" spans="1:5" ht="14.25">
      <c r="A61" s="219" t="s">
        <v>159</v>
      </c>
      <c r="B61" s="220" t="s">
        <v>232</v>
      </c>
      <c r="C61" s="221">
        <v>1091</v>
      </c>
      <c r="D61" s="221">
        <v>1042</v>
      </c>
      <c r="E61" s="135">
        <f t="shared" si="1"/>
        <v>104.7</v>
      </c>
    </row>
    <row r="62" spans="1:5" ht="14.25">
      <c r="A62" s="219" t="s">
        <v>178</v>
      </c>
      <c r="B62" s="220" t="s">
        <v>233</v>
      </c>
      <c r="C62" s="221">
        <v>218</v>
      </c>
      <c r="D62" s="221">
        <v>146</v>
      </c>
      <c r="E62" s="135">
        <f t="shared" si="1"/>
        <v>149.32</v>
      </c>
    </row>
    <row r="63" spans="1:5" ht="14.25">
      <c r="A63" s="219" t="s">
        <v>193</v>
      </c>
      <c r="B63" s="220" t="s">
        <v>234</v>
      </c>
      <c r="C63" s="221">
        <v>5</v>
      </c>
      <c r="D63" s="221">
        <v>3</v>
      </c>
      <c r="E63" s="135">
        <f t="shared" si="1"/>
        <v>166.67</v>
      </c>
    </row>
    <row r="64" spans="1:5" ht="14.25">
      <c r="A64" s="219" t="s">
        <v>173</v>
      </c>
      <c r="B64" s="220" t="s">
        <v>235</v>
      </c>
      <c r="C64" s="221">
        <v>200</v>
      </c>
      <c r="D64" s="221">
        <v>522</v>
      </c>
      <c r="E64" s="135">
        <f t="shared" si="1"/>
        <v>38.31</v>
      </c>
    </row>
    <row r="65" spans="1:5" ht="14.25">
      <c r="A65" s="219" t="s">
        <v>236</v>
      </c>
      <c r="B65" s="220" t="s">
        <v>237</v>
      </c>
      <c r="C65" s="221">
        <f>SUM(C66:C69)</f>
        <v>633</v>
      </c>
      <c r="D65" s="221">
        <f>SUM(D66:D69)</f>
        <v>773</v>
      </c>
      <c r="E65" s="135">
        <f t="shared" si="1"/>
        <v>81.89</v>
      </c>
    </row>
    <row r="66" spans="1:5" ht="14.25">
      <c r="A66" s="219" t="s">
        <v>159</v>
      </c>
      <c r="B66" s="220" t="s">
        <v>238</v>
      </c>
      <c r="C66" s="221">
        <v>321</v>
      </c>
      <c r="D66" s="221">
        <v>311</v>
      </c>
      <c r="E66" s="135">
        <f t="shared" si="1"/>
        <v>103.22</v>
      </c>
    </row>
    <row r="67" spans="1:5" ht="14.25">
      <c r="A67" s="219" t="s">
        <v>167</v>
      </c>
      <c r="B67" s="220" t="s">
        <v>239</v>
      </c>
      <c r="C67" s="221">
        <v>50</v>
      </c>
      <c r="D67" s="221">
        <v>50</v>
      </c>
      <c r="E67" s="135">
        <f t="shared" si="1"/>
        <v>100</v>
      </c>
    </row>
    <row r="68" spans="1:5" ht="14.25">
      <c r="A68" s="219" t="s">
        <v>169</v>
      </c>
      <c r="B68" s="220" t="s">
        <v>240</v>
      </c>
      <c r="C68" s="221">
        <v>187</v>
      </c>
      <c r="D68" s="221">
        <v>324</v>
      </c>
      <c r="E68" s="135">
        <f t="shared" si="1"/>
        <v>57.72</v>
      </c>
    </row>
    <row r="69" spans="1:5" ht="14.25">
      <c r="A69" s="219" t="s">
        <v>193</v>
      </c>
      <c r="B69" s="220" t="s">
        <v>241</v>
      </c>
      <c r="C69" s="221">
        <v>75</v>
      </c>
      <c r="D69" s="221">
        <v>88</v>
      </c>
      <c r="E69" s="135">
        <f t="shared" si="1"/>
        <v>85.23</v>
      </c>
    </row>
    <row r="70" spans="1:5" ht="14.25">
      <c r="A70" s="219" t="s">
        <v>242</v>
      </c>
      <c r="B70" s="220" t="s">
        <v>243</v>
      </c>
      <c r="C70" s="221">
        <f>SUM(C71)</f>
        <v>150</v>
      </c>
      <c r="D70" s="221">
        <f>SUM(D71)</f>
        <v>0</v>
      </c>
      <c r="E70" s="135"/>
    </row>
    <row r="71" spans="1:5" ht="14.25">
      <c r="A71" s="219" t="s">
        <v>173</v>
      </c>
      <c r="B71" s="220" t="s">
        <v>244</v>
      </c>
      <c r="C71" s="221">
        <v>150</v>
      </c>
      <c r="D71" s="221"/>
      <c r="E71" s="135"/>
    </row>
    <row r="72" spans="1:5" ht="14.25">
      <c r="A72" s="219" t="s">
        <v>245</v>
      </c>
      <c r="B72" s="220" t="s">
        <v>246</v>
      </c>
      <c r="C72" s="221">
        <f>SUM(C73:C76)</f>
        <v>244</v>
      </c>
      <c r="D72" s="221">
        <f>SUM(D73:D76)</f>
        <v>242</v>
      </c>
      <c r="E72" s="135">
        <f>C72/D72*100</f>
        <v>100.83</v>
      </c>
    </row>
    <row r="73" spans="1:5" ht="14.25">
      <c r="A73" s="219" t="s">
        <v>159</v>
      </c>
      <c r="B73" s="220" t="s">
        <v>247</v>
      </c>
      <c r="C73" s="221">
        <v>233</v>
      </c>
      <c r="D73" s="221">
        <v>226</v>
      </c>
      <c r="E73" s="135">
        <f>C73/D73*100</f>
        <v>103.1</v>
      </c>
    </row>
    <row r="74" spans="1:5" ht="14.25">
      <c r="A74" s="219" t="s">
        <v>161</v>
      </c>
      <c r="B74" s="220" t="s">
        <v>248</v>
      </c>
      <c r="C74" s="221">
        <v>2</v>
      </c>
      <c r="D74" s="221"/>
      <c r="E74" s="135"/>
    </row>
    <row r="75" spans="1:5" ht="14.25">
      <c r="A75" s="219" t="s">
        <v>163</v>
      </c>
      <c r="B75" s="220" t="s">
        <v>249</v>
      </c>
      <c r="C75" s="221">
        <v>9</v>
      </c>
      <c r="D75" s="221">
        <v>9</v>
      </c>
      <c r="E75" s="135">
        <f aca="true" t="shared" si="2" ref="E75:E83">C75/D75*100</f>
        <v>100</v>
      </c>
    </row>
    <row r="76" spans="1:5" ht="14.25">
      <c r="A76" s="219" t="s">
        <v>173</v>
      </c>
      <c r="B76" s="220" t="s">
        <v>250</v>
      </c>
      <c r="C76" s="221">
        <v>0</v>
      </c>
      <c r="D76" s="221">
        <v>7</v>
      </c>
      <c r="E76" s="135">
        <f t="shared" si="2"/>
        <v>0</v>
      </c>
    </row>
    <row r="77" spans="1:5" ht="14.25">
      <c r="A77" s="219" t="s">
        <v>251</v>
      </c>
      <c r="B77" s="220" t="s">
        <v>252</v>
      </c>
      <c r="C77" s="221">
        <f>SUM(C78:C79)</f>
        <v>140</v>
      </c>
      <c r="D77" s="221">
        <f>SUM(D78:D79)</f>
        <v>144</v>
      </c>
      <c r="E77" s="135">
        <f t="shared" si="2"/>
        <v>97.22</v>
      </c>
    </row>
    <row r="78" spans="1:5" ht="14.25">
      <c r="A78" s="219" t="s">
        <v>159</v>
      </c>
      <c r="B78" s="220" t="s">
        <v>253</v>
      </c>
      <c r="C78" s="221">
        <v>76</v>
      </c>
      <c r="D78" s="221">
        <v>64</v>
      </c>
      <c r="E78" s="135">
        <f t="shared" si="2"/>
        <v>118.75</v>
      </c>
    </row>
    <row r="79" spans="1:5" ht="14.25">
      <c r="A79" s="219" t="s">
        <v>161</v>
      </c>
      <c r="B79" s="220" t="s">
        <v>254</v>
      </c>
      <c r="C79" s="221">
        <v>64</v>
      </c>
      <c r="D79" s="221">
        <v>80</v>
      </c>
      <c r="E79" s="135">
        <f t="shared" si="2"/>
        <v>80</v>
      </c>
    </row>
    <row r="80" spans="1:5" ht="14.25">
      <c r="A80" s="219" t="s">
        <v>255</v>
      </c>
      <c r="B80" s="220" t="s">
        <v>256</v>
      </c>
      <c r="C80" s="221">
        <f>SUM(C81)</f>
        <v>55</v>
      </c>
      <c r="D80" s="221">
        <f>SUM(D81)</f>
        <v>58</v>
      </c>
      <c r="E80" s="135">
        <f t="shared" si="2"/>
        <v>94.83</v>
      </c>
    </row>
    <row r="81" spans="1:5" ht="14.25">
      <c r="A81" s="219" t="s">
        <v>159</v>
      </c>
      <c r="B81" s="220" t="s">
        <v>257</v>
      </c>
      <c r="C81" s="221">
        <v>55</v>
      </c>
      <c r="D81" s="221">
        <v>58</v>
      </c>
      <c r="E81" s="135">
        <f t="shared" si="2"/>
        <v>94.83</v>
      </c>
    </row>
    <row r="82" spans="1:5" ht="14.25">
      <c r="A82" s="219" t="s">
        <v>258</v>
      </c>
      <c r="B82" s="220" t="s">
        <v>259</v>
      </c>
      <c r="C82" s="221">
        <f>SUM(C83:C85)</f>
        <v>920</v>
      </c>
      <c r="D82" s="221">
        <f>SUM(D83:D85)</f>
        <v>664</v>
      </c>
      <c r="E82" s="135">
        <f t="shared" si="2"/>
        <v>138.55</v>
      </c>
    </row>
    <row r="83" spans="1:5" ht="14.25">
      <c r="A83" s="219" t="s">
        <v>159</v>
      </c>
      <c r="B83" s="220" t="s">
        <v>260</v>
      </c>
      <c r="C83" s="221">
        <v>401</v>
      </c>
      <c r="D83" s="221">
        <v>437</v>
      </c>
      <c r="E83" s="135">
        <f t="shared" si="2"/>
        <v>91.76</v>
      </c>
    </row>
    <row r="84" spans="1:5" ht="14.25">
      <c r="A84" s="219" t="s">
        <v>193</v>
      </c>
      <c r="B84" s="220" t="s">
        <v>261</v>
      </c>
      <c r="C84" s="221">
        <v>37</v>
      </c>
      <c r="D84" s="221">
        <v>37</v>
      </c>
      <c r="E84" s="135">
        <f aca="true" t="shared" si="3" ref="E84:E122">C84/D84*100</f>
        <v>100</v>
      </c>
    </row>
    <row r="85" spans="1:5" ht="14.25">
      <c r="A85" s="219" t="s">
        <v>173</v>
      </c>
      <c r="B85" s="220" t="s">
        <v>262</v>
      </c>
      <c r="C85" s="221">
        <v>482</v>
      </c>
      <c r="D85" s="221">
        <v>190</v>
      </c>
      <c r="E85" s="135">
        <f t="shared" si="3"/>
        <v>253.68</v>
      </c>
    </row>
    <row r="86" spans="1:5" ht="14.25">
      <c r="A86" s="219" t="s">
        <v>263</v>
      </c>
      <c r="B86" s="220" t="s">
        <v>264</v>
      </c>
      <c r="C86" s="221">
        <f>SUM(C87:C90)</f>
        <v>3013</v>
      </c>
      <c r="D86" s="221">
        <f>SUM(D87:D90)</f>
        <v>2671</v>
      </c>
      <c r="E86" s="135">
        <f t="shared" si="3"/>
        <v>112.8</v>
      </c>
    </row>
    <row r="87" spans="1:5" ht="14.25">
      <c r="A87" s="219" t="s">
        <v>159</v>
      </c>
      <c r="B87" s="220" t="s">
        <v>265</v>
      </c>
      <c r="C87" s="221">
        <v>1017</v>
      </c>
      <c r="D87" s="221">
        <v>1089</v>
      </c>
      <c r="E87" s="135">
        <f t="shared" si="3"/>
        <v>93.39</v>
      </c>
    </row>
    <row r="88" spans="1:5" ht="14.25">
      <c r="A88" s="219" t="s">
        <v>180</v>
      </c>
      <c r="B88" s="220" t="s">
        <v>266</v>
      </c>
      <c r="C88" s="221">
        <v>1980</v>
      </c>
      <c r="D88" s="221">
        <v>1567</v>
      </c>
      <c r="E88" s="135">
        <f t="shared" si="3"/>
        <v>126.36</v>
      </c>
    </row>
    <row r="89" spans="1:5" ht="14.25">
      <c r="A89" s="219" t="s">
        <v>163</v>
      </c>
      <c r="B89" s="220" t="s">
        <v>267</v>
      </c>
      <c r="C89" s="221">
        <v>4</v>
      </c>
      <c r="D89" s="221">
        <v>3</v>
      </c>
      <c r="E89" s="135">
        <f t="shared" si="3"/>
        <v>133.33</v>
      </c>
    </row>
    <row r="90" spans="1:5" ht="14.25">
      <c r="A90" s="219" t="s">
        <v>173</v>
      </c>
      <c r="B90" s="220" t="s">
        <v>268</v>
      </c>
      <c r="C90" s="221">
        <v>12</v>
      </c>
      <c r="D90" s="221">
        <v>12</v>
      </c>
      <c r="E90" s="135">
        <f t="shared" si="3"/>
        <v>100</v>
      </c>
    </row>
    <row r="91" spans="1:5" ht="14.25">
      <c r="A91" s="219" t="s">
        <v>269</v>
      </c>
      <c r="B91" s="220" t="s">
        <v>270</v>
      </c>
      <c r="C91" s="221">
        <f>SUM(C92:C93)</f>
        <v>631</v>
      </c>
      <c r="D91" s="221">
        <f>SUM(D92:D93)</f>
        <v>531</v>
      </c>
      <c r="E91" s="135">
        <f t="shared" si="3"/>
        <v>118.83</v>
      </c>
    </row>
    <row r="92" spans="1:5" ht="14.25">
      <c r="A92" s="219" t="s">
        <v>159</v>
      </c>
      <c r="B92" s="220" t="s">
        <v>271</v>
      </c>
      <c r="C92" s="221">
        <v>471</v>
      </c>
      <c r="D92" s="221">
        <v>458</v>
      </c>
      <c r="E92" s="135">
        <f t="shared" si="3"/>
        <v>102.84</v>
      </c>
    </row>
    <row r="93" spans="1:5" ht="14.25">
      <c r="A93" s="219" t="s">
        <v>173</v>
      </c>
      <c r="B93" s="220" t="s">
        <v>272</v>
      </c>
      <c r="C93" s="221">
        <v>160</v>
      </c>
      <c r="D93" s="221">
        <v>73</v>
      </c>
      <c r="E93" s="135">
        <f t="shared" si="3"/>
        <v>219.18</v>
      </c>
    </row>
    <row r="94" spans="1:5" ht="14.25">
      <c r="A94" s="219" t="s">
        <v>273</v>
      </c>
      <c r="B94" s="220" t="s">
        <v>274</v>
      </c>
      <c r="C94" s="221">
        <f>SUM(C95:C97)</f>
        <v>382</v>
      </c>
      <c r="D94" s="221">
        <f>SUM(D95:D97)</f>
        <v>470</v>
      </c>
      <c r="E94" s="135">
        <f t="shared" si="3"/>
        <v>81.28</v>
      </c>
    </row>
    <row r="95" spans="1:5" ht="14.25">
      <c r="A95" s="219" t="s">
        <v>159</v>
      </c>
      <c r="B95" s="220" t="s">
        <v>275</v>
      </c>
      <c r="C95" s="221">
        <v>194</v>
      </c>
      <c r="D95" s="221">
        <v>234</v>
      </c>
      <c r="E95" s="135">
        <f t="shared" si="3"/>
        <v>82.91</v>
      </c>
    </row>
    <row r="96" spans="1:5" ht="14.25">
      <c r="A96" s="219" t="s">
        <v>180</v>
      </c>
      <c r="B96" s="220" t="s">
        <v>276</v>
      </c>
      <c r="C96" s="221">
        <v>54</v>
      </c>
      <c r="D96" s="221">
        <v>52</v>
      </c>
      <c r="E96" s="135">
        <f t="shared" si="3"/>
        <v>103.85</v>
      </c>
    </row>
    <row r="97" spans="1:5" ht="14.25">
      <c r="A97" s="219" t="s">
        <v>173</v>
      </c>
      <c r="B97" s="220" t="s">
        <v>277</v>
      </c>
      <c r="C97" s="221">
        <v>134</v>
      </c>
      <c r="D97" s="221">
        <v>184</v>
      </c>
      <c r="E97" s="135">
        <f t="shared" si="3"/>
        <v>72.83</v>
      </c>
    </row>
    <row r="98" spans="1:5" ht="14.25">
      <c r="A98" s="219" t="s">
        <v>278</v>
      </c>
      <c r="B98" s="220" t="s">
        <v>279</v>
      </c>
      <c r="C98" s="221">
        <f>SUM(C99:C103)</f>
        <v>238</v>
      </c>
      <c r="D98" s="221">
        <f>SUM(D99:D102)</f>
        <v>233</v>
      </c>
      <c r="E98" s="135">
        <f t="shared" si="3"/>
        <v>102.15</v>
      </c>
    </row>
    <row r="99" spans="1:5" ht="14.25">
      <c r="A99" s="219" t="s">
        <v>159</v>
      </c>
      <c r="B99" s="220" t="s">
        <v>280</v>
      </c>
      <c r="C99" s="221">
        <v>215</v>
      </c>
      <c r="D99" s="221">
        <v>188</v>
      </c>
      <c r="E99" s="135">
        <f t="shared" si="3"/>
        <v>114.36</v>
      </c>
    </row>
    <row r="100" spans="1:5" ht="14.25">
      <c r="A100" s="219" t="s">
        <v>178</v>
      </c>
      <c r="B100" s="220" t="s">
        <v>281</v>
      </c>
      <c r="C100" s="221">
        <v>10</v>
      </c>
      <c r="D100" s="221">
        <v>10</v>
      </c>
      <c r="E100" s="135">
        <f t="shared" si="3"/>
        <v>100</v>
      </c>
    </row>
    <row r="101" spans="1:5" ht="14.25">
      <c r="A101" s="219" t="s">
        <v>161</v>
      </c>
      <c r="B101" s="220" t="s">
        <v>282</v>
      </c>
      <c r="C101" s="221"/>
      <c r="D101" s="221">
        <v>16</v>
      </c>
      <c r="E101" s="135"/>
    </row>
    <row r="102" spans="1:5" ht="14.25">
      <c r="A102" s="219" t="s">
        <v>193</v>
      </c>
      <c r="B102" s="220" t="s">
        <v>283</v>
      </c>
      <c r="C102" s="221">
        <v>10</v>
      </c>
      <c r="D102" s="221">
        <v>19</v>
      </c>
      <c r="E102" s="135">
        <f>C102/D102*100</f>
        <v>52.63</v>
      </c>
    </row>
    <row r="103" spans="1:5" ht="14.25">
      <c r="A103" s="219" t="s">
        <v>173</v>
      </c>
      <c r="B103" s="220" t="s">
        <v>284</v>
      </c>
      <c r="C103" s="221">
        <v>3</v>
      </c>
      <c r="D103" s="221"/>
      <c r="E103" s="135"/>
    </row>
    <row r="104" spans="1:5" ht="14.25">
      <c r="A104" s="219" t="s">
        <v>285</v>
      </c>
      <c r="B104" s="220" t="s">
        <v>286</v>
      </c>
      <c r="C104" s="221">
        <f>SUM(C105:C106)</f>
        <v>419</v>
      </c>
      <c r="D104" s="221">
        <f>SUM(D105:D106)</f>
        <v>443</v>
      </c>
      <c r="E104" s="135">
        <f>C104/D104*100</f>
        <v>94.58</v>
      </c>
    </row>
    <row r="105" spans="1:5" ht="14.25">
      <c r="A105" s="219" t="s">
        <v>159</v>
      </c>
      <c r="B105" s="220" t="s">
        <v>287</v>
      </c>
      <c r="C105" s="221">
        <v>320</v>
      </c>
      <c r="D105" s="221">
        <v>351</v>
      </c>
      <c r="E105" s="135">
        <f>C105/D105*100</f>
        <v>91.17</v>
      </c>
    </row>
    <row r="106" spans="1:5" ht="14.25">
      <c r="A106" s="219" t="s">
        <v>173</v>
      </c>
      <c r="B106" s="220" t="s">
        <v>288</v>
      </c>
      <c r="C106" s="221">
        <v>99</v>
      </c>
      <c r="D106" s="221">
        <v>92</v>
      </c>
      <c r="E106" s="135">
        <f>C106/D106*100</f>
        <v>107.61</v>
      </c>
    </row>
    <row r="107" spans="1:5" ht="14.25">
      <c r="A107" s="219" t="s">
        <v>289</v>
      </c>
      <c r="B107" s="220" t="s">
        <v>290</v>
      </c>
      <c r="C107" s="221">
        <f>SUM(C108:C116)</f>
        <v>2103</v>
      </c>
      <c r="D107" s="221">
        <f>SUM(D108:D116)</f>
        <v>2176</v>
      </c>
      <c r="E107" s="135">
        <f aca="true" t="shared" si="4" ref="E107:E116">C107/D107*100</f>
        <v>96.65</v>
      </c>
    </row>
    <row r="108" spans="1:5" ht="14.25">
      <c r="A108" s="219" t="s">
        <v>159</v>
      </c>
      <c r="B108" s="220" t="s">
        <v>247</v>
      </c>
      <c r="C108" s="221">
        <v>1465</v>
      </c>
      <c r="D108" s="221">
        <v>1529</v>
      </c>
      <c r="E108" s="135">
        <f t="shared" si="4"/>
        <v>95.81</v>
      </c>
    </row>
    <row r="109" spans="1:5" ht="14.25">
      <c r="A109" s="219" t="s">
        <v>178</v>
      </c>
      <c r="B109" s="220" t="s">
        <v>291</v>
      </c>
      <c r="C109" s="221">
        <v>40</v>
      </c>
      <c r="D109" s="221">
        <v>15</v>
      </c>
      <c r="E109" s="135">
        <f t="shared" si="4"/>
        <v>266.67</v>
      </c>
    </row>
    <row r="110" spans="1:5" ht="14.25">
      <c r="A110" s="219" t="s">
        <v>161</v>
      </c>
      <c r="B110" s="220" t="s">
        <v>292</v>
      </c>
      <c r="C110" s="221">
        <v>35</v>
      </c>
      <c r="D110" s="221">
        <v>80</v>
      </c>
      <c r="E110" s="135">
        <f t="shared" si="4"/>
        <v>43.75</v>
      </c>
    </row>
    <row r="111" spans="1:5" ht="14.25">
      <c r="A111" s="219" t="s">
        <v>163</v>
      </c>
      <c r="B111" s="220" t="s">
        <v>293</v>
      </c>
      <c r="C111" s="221">
        <v>50</v>
      </c>
      <c r="D111" s="221">
        <v>65</v>
      </c>
      <c r="E111" s="135">
        <f t="shared" si="4"/>
        <v>76.92</v>
      </c>
    </row>
    <row r="112" spans="1:5" ht="14.25">
      <c r="A112" s="219" t="s">
        <v>165</v>
      </c>
      <c r="B112" s="220" t="s">
        <v>294</v>
      </c>
      <c r="C112" s="221">
        <v>15</v>
      </c>
      <c r="D112" s="221">
        <v>26</v>
      </c>
      <c r="E112" s="135">
        <f t="shared" si="4"/>
        <v>57.69</v>
      </c>
    </row>
    <row r="113" spans="1:5" ht="14.25">
      <c r="A113" s="219" t="s">
        <v>169</v>
      </c>
      <c r="B113" s="220" t="s">
        <v>295</v>
      </c>
      <c r="C113" s="221">
        <v>10</v>
      </c>
      <c r="D113" s="221">
        <v>10</v>
      </c>
      <c r="E113" s="135">
        <f t="shared" si="4"/>
        <v>100</v>
      </c>
    </row>
    <row r="114" spans="1:5" ht="14.25">
      <c r="A114" s="219" t="s">
        <v>171</v>
      </c>
      <c r="B114" s="220" t="s">
        <v>296</v>
      </c>
      <c r="C114" s="221">
        <v>266</v>
      </c>
      <c r="D114" s="221">
        <v>52</v>
      </c>
      <c r="E114" s="135">
        <f t="shared" si="4"/>
        <v>511.54</v>
      </c>
    </row>
    <row r="115" spans="1:5" ht="14.25">
      <c r="A115" s="219" t="s">
        <v>297</v>
      </c>
      <c r="B115" s="220" t="s">
        <v>298</v>
      </c>
      <c r="C115" s="221">
        <v>5</v>
      </c>
      <c r="D115" s="221"/>
      <c r="E115" s="135"/>
    </row>
    <row r="116" spans="1:5" ht="14.25">
      <c r="A116" s="219" t="s">
        <v>173</v>
      </c>
      <c r="B116" s="220" t="s">
        <v>299</v>
      </c>
      <c r="C116" s="221">
        <v>217</v>
      </c>
      <c r="D116" s="221">
        <v>399</v>
      </c>
      <c r="E116" s="135">
        <f t="shared" si="4"/>
        <v>54.39</v>
      </c>
    </row>
    <row r="117" spans="1:5" ht="14.25">
      <c r="A117" s="219" t="s">
        <v>300</v>
      </c>
      <c r="B117" s="220" t="s">
        <v>301</v>
      </c>
      <c r="C117" s="221">
        <v>90</v>
      </c>
      <c r="D117" s="221">
        <v>122</v>
      </c>
      <c r="E117" s="135">
        <f aca="true" t="shared" si="5" ref="E117:E134">C117/D117*100</f>
        <v>73.77</v>
      </c>
    </row>
    <row r="118" spans="1:5" ht="14.25">
      <c r="A118" s="219" t="s">
        <v>173</v>
      </c>
      <c r="B118" s="220" t="s">
        <v>302</v>
      </c>
      <c r="C118" s="221">
        <v>90</v>
      </c>
      <c r="D118" s="221">
        <v>122</v>
      </c>
      <c r="E118" s="135">
        <f t="shared" si="5"/>
        <v>73.77</v>
      </c>
    </row>
    <row r="119" spans="1:5" ht="14.25">
      <c r="A119" s="219" t="s">
        <v>303</v>
      </c>
      <c r="B119" s="222" t="s">
        <v>304</v>
      </c>
      <c r="C119" s="221">
        <f>C120+C125</f>
        <v>349</v>
      </c>
      <c r="D119" s="221">
        <f>D120+D125</f>
        <v>449</v>
      </c>
      <c r="E119" s="135">
        <f t="shared" si="5"/>
        <v>77.73</v>
      </c>
    </row>
    <row r="120" spans="1:5" ht="14.25">
      <c r="A120" s="219" t="s">
        <v>305</v>
      </c>
      <c r="B120" s="220" t="s">
        <v>306</v>
      </c>
      <c r="C120" s="221">
        <f>SUM(C121:C124)</f>
        <v>294</v>
      </c>
      <c r="D120" s="221">
        <f>SUM(D121:D124)</f>
        <v>393</v>
      </c>
      <c r="E120" s="135">
        <f t="shared" si="5"/>
        <v>74.81</v>
      </c>
    </row>
    <row r="121" spans="1:5" ht="14.25">
      <c r="A121" s="219" t="s">
        <v>159</v>
      </c>
      <c r="B121" s="220" t="s">
        <v>307</v>
      </c>
      <c r="C121" s="221">
        <v>32</v>
      </c>
      <c r="D121" s="221">
        <v>32</v>
      </c>
      <c r="E121" s="135">
        <f t="shared" si="5"/>
        <v>100</v>
      </c>
    </row>
    <row r="122" spans="1:5" ht="14.25">
      <c r="A122" s="219" t="s">
        <v>180</v>
      </c>
      <c r="B122" s="220" t="s">
        <v>308</v>
      </c>
      <c r="C122" s="221">
        <v>61</v>
      </c>
      <c r="D122" s="221">
        <v>163</v>
      </c>
      <c r="E122" s="135">
        <f t="shared" si="5"/>
        <v>37.42</v>
      </c>
    </row>
    <row r="123" spans="1:5" ht="14.25">
      <c r="A123" s="219" t="s">
        <v>163</v>
      </c>
      <c r="B123" s="220" t="s">
        <v>309</v>
      </c>
      <c r="C123" s="221">
        <v>5</v>
      </c>
      <c r="D123" s="221">
        <v>5</v>
      </c>
      <c r="E123" s="135">
        <f t="shared" si="5"/>
        <v>100</v>
      </c>
    </row>
    <row r="124" spans="1:5" ht="14.25">
      <c r="A124" s="219" t="s">
        <v>167</v>
      </c>
      <c r="B124" s="220" t="s">
        <v>310</v>
      </c>
      <c r="C124" s="221">
        <v>196</v>
      </c>
      <c r="D124" s="221">
        <v>193</v>
      </c>
      <c r="E124" s="135">
        <f t="shared" si="5"/>
        <v>101.55</v>
      </c>
    </row>
    <row r="125" spans="1:5" ht="14.25">
      <c r="A125" s="219" t="s">
        <v>311</v>
      </c>
      <c r="B125" s="220" t="s">
        <v>312</v>
      </c>
      <c r="C125" s="221">
        <f>SUM(C126:C126)</f>
        <v>55</v>
      </c>
      <c r="D125" s="221">
        <f>SUM(D126:D126)</f>
        <v>56</v>
      </c>
      <c r="E125" s="135">
        <f t="shared" si="5"/>
        <v>98.21</v>
      </c>
    </row>
    <row r="126" spans="1:5" ht="14.25">
      <c r="A126" s="219" t="s">
        <v>159</v>
      </c>
      <c r="B126" s="220" t="s">
        <v>313</v>
      </c>
      <c r="C126" s="221">
        <v>55</v>
      </c>
      <c r="D126" s="221">
        <v>56</v>
      </c>
      <c r="E126" s="135">
        <f t="shared" si="5"/>
        <v>98.21</v>
      </c>
    </row>
    <row r="127" spans="1:5" ht="14.25">
      <c r="A127" s="219" t="s">
        <v>314</v>
      </c>
      <c r="B127" s="222" t="s">
        <v>315</v>
      </c>
      <c r="C127" s="221">
        <f>C128+C130+C136+C145</f>
        <v>11275</v>
      </c>
      <c r="D127" s="221">
        <f>D128+D130+D136+D145</f>
        <v>9463</v>
      </c>
      <c r="E127" s="135">
        <f t="shared" si="5"/>
        <v>119.15</v>
      </c>
    </row>
    <row r="128" spans="1:5" ht="14.25">
      <c r="A128" s="219" t="s">
        <v>316</v>
      </c>
      <c r="B128" s="220" t="s">
        <v>317</v>
      </c>
      <c r="C128" s="221">
        <f>SUM(C129:C129)</f>
        <v>35</v>
      </c>
      <c r="D128" s="221">
        <f>SUM(D129:D129)</f>
        <v>35</v>
      </c>
      <c r="E128" s="135">
        <f t="shared" si="5"/>
        <v>100</v>
      </c>
    </row>
    <row r="129" spans="1:5" ht="14.25">
      <c r="A129" s="219" t="s">
        <v>159</v>
      </c>
      <c r="B129" s="220" t="s">
        <v>318</v>
      </c>
      <c r="C129" s="221">
        <v>35</v>
      </c>
      <c r="D129" s="221">
        <v>35</v>
      </c>
      <c r="E129" s="135">
        <f t="shared" si="5"/>
        <v>100</v>
      </c>
    </row>
    <row r="130" spans="1:5" ht="14.25">
      <c r="A130" s="219" t="s">
        <v>319</v>
      </c>
      <c r="B130" s="220" t="s">
        <v>320</v>
      </c>
      <c r="C130" s="221">
        <f>SUM(C131:C135)</f>
        <v>9669</v>
      </c>
      <c r="D130" s="221">
        <f>SUM(D131:D135)</f>
        <v>8072</v>
      </c>
      <c r="E130" s="135">
        <f t="shared" si="5"/>
        <v>119.78</v>
      </c>
    </row>
    <row r="131" spans="1:5" ht="14.25">
      <c r="A131" s="219" t="s">
        <v>159</v>
      </c>
      <c r="B131" s="220" t="s">
        <v>321</v>
      </c>
      <c r="C131" s="221">
        <v>6064</v>
      </c>
      <c r="D131" s="221">
        <v>5588</v>
      </c>
      <c r="E131" s="135">
        <f t="shared" si="5"/>
        <v>108.52</v>
      </c>
    </row>
    <row r="132" spans="1:5" ht="14.25">
      <c r="A132" s="219" t="s">
        <v>178</v>
      </c>
      <c r="B132" s="220" t="s">
        <v>322</v>
      </c>
      <c r="C132" s="221">
        <v>1544</v>
      </c>
      <c r="D132" s="221">
        <v>735</v>
      </c>
      <c r="E132" s="135">
        <f t="shared" si="5"/>
        <v>210.07</v>
      </c>
    </row>
    <row r="133" spans="1:5" ht="14.25">
      <c r="A133" s="219" t="s">
        <v>323</v>
      </c>
      <c r="B133" s="220" t="s">
        <v>324</v>
      </c>
      <c r="C133" s="221">
        <v>803</v>
      </c>
      <c r="D133" s="221">
        <v>441</v>
      </c>
      <c r="E133" s="135">
        <f t="shared" si="5"/>
        <v>182.09</v>
      </c>
    </row>
    <row r="134" spans="1:5" ht="14.25">
      <c r="A134" s="219" t="s">
        <v>325</v>
      </c>
      <c r="B134" s="220" t="s">
        <v>326</v>
      </c>
      <c r="C134" s="221">
        <v>147</v>
      </c>
      <c r="D134" s="221">
        <v>150</v>
      </c>
      <c r="E134" s="135">
        <f t="shared" si="5"/>
        <v>98</v>
      </c>
    </row>
    <row r="135" spans="1:5" ht="14.25">
      <c r="A135" s="219" t="s">
        <v>173</v>
      </c>
      <c r="B135" s="220" t="s">
        <v>327</v>
      </c>
      <c r="C135" s="221">
        <v>1111</v>
      </c>
      <c r="D135" s="221">
        <v>1158</v>
      </c>
      <c r="E135" s="135">
        <f aca="true" t="shared" si="6" ref="E135:E144">C135/D135*100</f>
        <v>95.94</v>
      </c>
    </row>
    <row r="136" spans="1:5" ht="14.25">
      <c r="A136" s="219" t="s">
        <v>328</v>
      </c>
      <c r="B136" s="220" t="s">
        <v>329</v>
      </c>
      <c r="C136" s="221">
        <f>SUM(C137:C144)</f>
        <v>1555</v>
      </c>
      <c r="D136" s="221">
        <f>SUM(D137:D144)</f>
        <v>1356</v>
      </c>
      <c r="E136" s="135">
        <f t="shared" si="6"/>
        <v>114.68</v>
      </c>
    </row>
    <row r="137" spans="1:5" ht="14.25">
      <c r="A137" s="219" t="s">
        <v>159</v>
      </c>
      <c r="B137" s="220" t="s">
        <v>330</v>
      </c>
      <c r="C137" s="221">
        <v>1056</v>
      </c>
      <c r="D137" s="221">
        <v>935</v>
      </c>
      <c r="E137" s="135">
        <f t="shared" si="6"/>
        <v>112.94</v>
      </c>
    </row>
    <row r="138" spans="1:5" ht="14.25">
      <c r="A138" s="219" t="s">
        <v>161</v>
      </c>
      <c r="B138" s="220" t="s">
        <v>331</v>
      </c>
      <c r="C138" s="221">
        <v>151</v>
      </c>
      <c r="D138" s="221">
        <v>146</v>
      </c>
      <c r="E138" s="135">
        <f t="shared" si="6"/>
        <v>103.42</v>
      </c>
    </row>
    <row r="139" spans="1:5" ht="14.25">
      <c r="A139" s="219" t="s">
        <v>163</v>
      </c>
      <c r="B139" s="220" t="s">
        <v>332</v>
      </c>
      <c r="C139" s="221">
        <v>39</v>
      </c>
      <c r="D139" s="221">
        <v>21</v>
      </c>
      <c r="E139" s="135">
        <f t="shared" si="6"/>
        <v>185.71</v>
      </c>
    </row>
    <row r="140" spans="1:5" ht="14.25">
      <c r="A140" s="219" t="s">
        <v>165</v>
      </c>
      <c r="B140" s="220" t="s">
        <v>333</v>
      </c>
      <c r="C140" s="221">
        <v>84</v>
      </c>
      <c r="D140" s="221">
        <v>82</v>
      </c>
      <c r="E140" s="135">
        <f t="shared" si="6"/>
        <v>102.44</v>
      </c>
    </row>
    <row r="141" spans="1:5" ht="14.25">
      <c r="A141" s="219" t="s">
        <v>167</v>
      </c>
      <c r="B141" s="220" t="s">
        <v>334</v>
      </c>
      <c r="C141" s="221">
        <v>35</v>
      </c>
      <c r="D141" s="221">
        <v>46</v>
      </c>
      <c r="E141" s="135">
        <f t="shared" si="6"/>
        <v>76.09</v>
      </c>
    </row>
    <row r="142" spans="1:5" ht="14.25">
      <c r="A142" s="219" t="s">
        <v>335</v>
      </c>
      <c r="B142" s="220" t="s">
        <v>336</v>
      </c>
      <c r="C142" s="221">
        <v>70</v>
      </c>
      <c r="D142" s="221">
        <v>11</v>
      </c>
      <c r="E142" s="135">
        <f t="shared" si="6"/>
        <v>636.36</v>
      </c>
    </row>
    <row r="143" spans="1:5" ht="14.25">
      <c r="A143" s="219" t="s">
        <v>193</v>
      </c>
      <c r="B143" s="220" t="s">
        <v>337</v>
      </c>
      <c r="C143" s="221">
        <v>53</v>
      </c>
      <c r="D143" s="221">
        <v>78</v>
      </c>
      <c r="E143" s="135">
        <f t="shared" si="6"/>
        <v>67.95</v>
      </c>
    </row>
    <row r="144" spans="1:5" ht="14.25">
      <c r="A144" s="219" t="s">
        <v>173</v>
      </c>
      <c r="B144" s="220" t="s">
        <v>338</v>
      </c>
      <c r="C144" s="221">
        <v>67</v>
      </c>
      <c r="D144" s="221">
        <v>37</v>
      </c>
      <c r="E144" s="135">
        <f t="shared" si="6"/>
        <v>181.08</v>
      </c>
    </row>
    <row r="145" spans="1:5" ht="14.25">
      <c r="A145" s="219" t="s">
        <v>339</v>
      </c>
      <c r="B145" s="220" t="s">
        <v>340</v>
      </c>
      <c r="C145" s="221">
        <f>SUM(C146)</f>
        <v>16</v>
      </c>
      <c r="D145" s="221">
        <f>SUM(D146)</f>
        <v>0</v>
      </c>
      <c r="E145" s="135"/>
    </row>
    <row r="146" spans="1:5" ht="14.25">
      <c r="A146" s="219" t="s">
        <v>159</v>
      </c>
      <c r="B146" s="220" t="s">
        <v>341</v>
      </c>
      <c r="C146" s="221">
        <v>16</v>
      </c>
      <c r="D146" s="221"/>
      <c r="E146" s="135"/>
    </row>
    <row r="147" spans="1:5" ht="14.25">
      <c r="A147" s="219" t="s">
        <v>342</v>
      </c>
      <c r="B147" s="222" t="s">
        <v>343</v>
      </c>
      <c r="C147" s="221">
        <f>C148+C151+C157+C159+C161+C164+C167+C170</f>
        <v>52087</v>
      </c>
      <c r="D147" s="221">
        <f>D148+D151+D157+D159+D161+D164+D167+D170</f>
        <v>47552</v>
      </c>
      <c r="E147" s="135">
        <f aca="true" t="shared" si="7" ref="E147:E162">C147/D147*100</f>
        <v>109.54</v>
      </c>
    </row>
    <row r="148" spans="1:5" ht="14.25">
      <c r="A148" s="219" t="s">
        <v>344</v>
      </c>
      <c r="B148" s="220" t="s">
        <v>345</v>
      </c>
      <c r="C148" s="221">
        <f>SUM(C149:C150)</f>
        <v>2053</v>
      </c>
      <c r="D148" s="221">
        <f>SUM(D149:D150)</f>
        <v>5001</v>
      </c>
      <c r="E148" s="135">
        <f t="shared" si="7"/>
        <v>41.05</v>
      </c>
    </row>
    <row r="149" spans="1:5" ht="14.25">
      <c r="A149" s="219" t="s">
        <v>159</v>
      </c>
      <c r="B149" s="220" t="s">
        <v>346</v>
      </c>
      <c r="C149" s="221">
        <v>259</v>
      </c>
      <c r="D149" s="221">
        <v>146</v>
      </c>
      <c r="E149" s="135">
        <f t="shared" si="7"/>
        <v>177.4</v>
      </c>
    </row>
    <row r="150" spans="1:5" ht="14.25">
      <c r="A150" s="219" t="s">
        <v>173</v>
      </c>
      <c r="B150" s="220" t="s">
        <v>347</v>
      </c>
      <c r="C150" s="221">
        <v>1794</v>
      </c>
      <c r="D150" s="221">
        <v>4855</v>
      </c>
      <c r="E150" s="135">
        <f t="shared" si="7"/>
        <v>36.95</v>
      </c>
    </row>
    <row r="151" spans="1:5" ht="14.25">
      <c r="A151" s="219" t="s">
        <v>348</v>
      </c>
      <c r="B151" s="220" t="s">
        <v>349</v>
      </c>
      <c r="C151" s="221">
        <f>SUM(C152:C156)</f>
        <v>41711</v>
      </c>
      <c r="D151" s="221">
        <f>SUM(D152:D156)</f>
        <v>38414</v>
      </c>
      <c r="E151" s="135">
        <f t="shared" si="7"/>
        <v>108.58</v>
      </c>
    </row>
    <row r="152" spans="1:5" ht="14.25">
      <c r="A152" s="219" t="s">
        <v>159</v>
      </c>
      <c r="B152" s="220" t="s">
        <v>350</v>
      </c>
      <c r="C152" s="221">
        <v>1868</v>
      </c>
      <c r="D152" s="221">
        <v>1535</v>
      </c>
      <c r="E152" s="135">
        <f t="shared" si="7"/>
        <v>121.69</v>
      </c>
    </row>
    <row r="153" spans="1:5" ht="14.25">
      <c r="A153" s="219" t="s">
        <v>178</v>
      </c>
      <c r="B153" s="220" t="s">
        <v>351</v>
      </c>
      <c r="C153" s="221">
        <v>16851</v>
      </c>
      <c r="D153" s="221">
        <v>16525</v>
      </c>
      <c r="E153" s="135">
        <f t="shared" si="7"/>
        <v>101.97</v>
      </c>
    </row>
    <row r="154" spans="1:5" ht="14.25">
      <c r="A154" s="219" t="s">
        <v>180</v>
      </c>
      <c r="B154" s="220" t="s">
        <v>352</v>
      </c>
      <c r="C154" s="221">
        <v>10925</v>
      </c>
      <c r="D154" s="221">
        <v>10707</v>
      </c>
      <c r="E154" s="135">
        <f t="shared" si="7"/>
        <v>102.04</v>
      </c>
    </row>
    <row r="155" spans="1:5" ht="14.25">
      <c r="A155" s="219" t="s">
        <v>161</v>
      </c>
      <c r="B155" s="220" t="s">
        <v>353</v>
      </c>
      <c r="C155" s="221">
        <v>4638</v>
      </c>
      <c r="D155" s="221">
        <v>4607</v>
      </c>
      <c r="E155" s="135">
        <f t="shared" si="7"/>
        <v>100.67</v>
      </c>
    </row>
    <row r="156" spans="1:5" ht="14.25">
      <c r="A156" s="219" t="s">
        <v>173</v>
      </c>
      <c r="B156" s="220" t="s">
        <v>354</v>
      </c>
      <c r="C156" s="221">
        <v>7429</v>
      </c>
      <c r="D156" s="221">
        <v>5040</v>
      </c>
      <c r="E156" s="135">
        <f t="shared" si="7"/>
        <v>147.4</v>
      </c>
    </row>
    <row r="157" spans="1:5" ht="14.25">
      <c r="A157" s="219" t="s">
        <v>355</v>
      </c>
      <c r="B157" s="220" t="s">
        <v>356</v>
      </c>
      <c r="C157" s="221">
        <f aca="true" t="shared" si="8" ref="C157:C161">SUM(C158)</f>
        <v>1096</v>
      </c>
      <c r="D157" s="221">
        <f aca="true" t="shared" si="9" ref="D157:D161">SUM(D158)</f>
        <v>1221</v>
      </c>
      <c r="E157" s="135">
        <f t="shared" si="7"/>
        <v>89.76</v>
      </c>
    </row>
    <row r="158" spans="1:5" ht="14.25">
      <c r="A158" s="219" t="s">
        <v>178</v>
      </c>
      <c r="B158" s="220" t="s">
        <v>357</v>
      </c>
      <c r="C158" s="221">
        <v>1096</v>
      </c>
      <c r="D158" s="221">
        <v>1221</v>
      </c>
      <c r="E158" s="135">
        <f t="shared" si="7"/>
        <v>89.76</v>
      </c>
    </row>
    <row r="159" spans="1:5" ht="14.25">
      <c r="A159" s="219" t="s">
        <v>358</v>
      </c>
      <c r="B159" s="220" t="s">
        <v>359</v>
      </c>
      <c r="C159" s="221">
        <f t="shared" si="8"/>
        <v>153</v>
      </c>
      <c r="D159" s="221">
        <f t="shared" si="9"/>
        <v>150</v>
      </c>
      <c r="E159" s="135">
        <f t="shared" si="7"/>
        <v>102</v>
      </c>
    </row>
    <row r="160" spans="1:5" ht="14.25">
      <c r="A160" s="219" t="s">
        <v>161</v>
      </c>
      <c r="B160" s="220" t="s">
        <v>360</v>
      </c>
      <c r="C160" s="221">
        <v>153</v>
      </c>
      <c r="D160" s="221">
        <v>150</v>
      </c>
      <c r="E160" s="135">
        <f t="shared" si="7"/>
        <v>102</v>
      </c>
    </row>
    <row r="161" spans="1:5" ht="14.25">
      <c r="A161" s="219" t="s">
        <v>361</v>
      </c>
      <c r="B161" s="220" t="s">
        <v>362</v>
      </c>
      <c r="C161" s="221">
        <f>SUM(C162:C163)</f>
        <v>243</v>
      </c>
      <c r="D161" s="221">
        <f t="shared" si="9"/>
        <v>148</v>
      </c>
      <c r="E161" s="135">
        <f t="shared" si="7"/>
        <v>164.19</v>
      </c>
    </row>
    <row r="162" spans="1:5" ht="14.25">
      <c r="A162" s="219" t="s">
        <v>159</v>
      </c>
      <c r="B162" s="220" t="s">
        <v>363</v>
      </c>
      <c r="C162" s="221">
        <v>216</v>
      </c>
      <c r="D162" s="221">
        <v>148</v>
      </c>
      <c r="E162" s="135">
        <f t="shared" si="7"/>
        <v>145.95</v>
      </c>
    </row>
    <row r="163" spans="1:5" ht="14.25">
      <c r="A163" s="219" t="s">
        <v>173</v>
      </c>
      <c r="B163" s="220" t="s">
        <v>364</v>
      </c>
      <c r="C163" s="221">
        <v>27</v>
      </c>
      <c r="D163" s="221"/>
      <c r="E163" s="135"/>
    </row>
    <row r="164" spans="1:5" ht="14.25">
      <c r="A164" s="219" t="s">
        <v>365</v>
      </c>
      <c r="B164" s="220" t="s">
        <v>366</v>
      </c>
      <c r="C164" s="221">
        <f>SUM(C165:C166)</f>
        <v>601</v>
      </c>
      <c r="D164" s="221">
        <f>SUM(D165:D166)</f>
        <v>589</v>
      </c>
      <c r="E164" s="135">
        <f>C164/D164*100</f>
        <v>102.04</v>
      </c>
    </row>
    <row r="165" spans="1:5" ht="14.25">
      <c r="A165" s="219" t="s">
        <v>159</v>
      </c>
      <c r="B165" s="220" t="s">
        <v>367</v>
      </c>
      <c r="C165" s="221">
        <v>448</v>
      </c>
      <c r="D165" s="221">
        <v>437</v>
      </c>
      <c r="E165" s="135">
        <f>C165/D165*100</f>
        <v>102.52</v>
      </c>
    </row>
    <row r="166" spans="1:5" ht="14.25">
      <c r="A166" s="219" t="s">
        <v>178</v>
      </c>
      <c r="B166" s="220" t="s">
        <v>368</v>
      </c>
      <c r="C166" s="221">
        <v>153</v>
      </c>
      <c r="D166" s="221">
        <v>152</v>
      </c>
      <c r="E166" s="135">
        <f>C166/D166*100</f>
        <v>100.66</v>
      </c>
    </row>
    <row r="167" spans="1:5" ht="14.25">
      <c r="A167" s="219" t="s">
        <v>369</v>
      </c>
      <c r="B167" s="220" t="s">
        <v>370</v>
      </c>
      <c r="C167" s="221">
        <f>SUM(C168:C169)</f>
        <v>4478</v>
      </c>
      <c r="D167" s="221">
        <f>SUM(D168:D169)</f>
        <v>1923</v>
      </c>
      <c r="E167" s="135">
        <f>C167/D167*100</f>
        <v>232.87</v>
      </c>
    </row>
    <row r="168" spans="1:5" ht="14.25">
      <c r="A168" s="219" t="s">
        <v>159</v>
      </c>
      <c r="B168" s="220" t="s">
        <v>371</v>
      </c>
      <c r="C168" s="221">
        <v>2500</v>
      </c>
      <c r="D168" s="221">
        <v>1100</v>
      </c>
      <c r="E168" s="135">
        <f>C168/D168*100</f>
        <v>227.27</v>
      </c>
    </row>
    <row r="169" spans="1:5" ht="14.25">
      <c r="A169" s="219" t="s">
        <v>173</v>
      </c>
      <c r="B169" s="220" t="s">
        <v>372</v>
      </c>
      <c r="C169" s="221">
        <v>1978</v>
      </c>
      <c r="D169" s="221">
        <v>823</v>
      </c>
      <c r="E169" s="135">
        <f aca="true" t="shared" si="10" ref="E169:E195">C169/D169*100</f>
        <v>240.34</v>
      </c>
    </row>
    <row r="170" spans="1:5" ht="14.25">
      <c r="A170" s="219" t="s">
        <v>373</v>
      </c>
      <c r="B170" s="220" t="s">
        <v>374</v>
      </c>
      <c r="C170" s="221">
        <f>SUM(C171:C171)</f>
        <v>1752</v>
      </c>
      <c r="D170" s="221">
        <f>SUM(D171:D171)</f>
        <v>106</v>
      </c>
      <c r="E170" s="135">
        <f t="shared" si="10"/>
        <v>1652.83</v>
      </c>
    </row>
    <row r="171" spans="1:5" ht="14.25">
      <c r="A171" s="219" t="s">
        <v>173</v>
      </c>
      <c r="B171" s="220" t="s">
        <v>375</v>
      </c>
      <c r="C171" s="221">
        <v>1752</v>
      </c>
      <c r="D171" s="221">
        <v>106</v>
      </c>
      <c r="E171" s="135">
        <f t="shared" si="10"/>
        <v>1652.83</v>
      </c>
    </row>
    <row r="172" spans="1:5" ht="14.25">
      <c r="A172" s="219" t="s">
        <v>376</v>
      </c>
      <c r="B172" s="222" t="s">
        <v>377</v>
      </c>
      <c r="C172" s="221">
        <f>C173+C176+C179+C183</f>
        <v>2329</v>
      </c>
      <c r="D172" s="221">
        <f>D173+D176+D179+D183</f>
        <v>2190</v>
      </c>
      <c r="E172" s="135">
        <f t="shared" si="10"/>
        <v>106.35</v>
      </c>
    </row>
    <row r="173" spans="1:5" ht="14.25">
      <c r="A173" s="219" t="s">
        <v>378</v>
      </c>
      <c r="B173" s="220" t="s">
        <v>379</v>
      </c>
      <c r="C173" s="221">
        <f>SUM(C174:C175)</f>
        <v>209</v>
      </c>
      <c r="D173" s="221">
        <f>SUM(D174:D175)</f>
        <v>186</v>
      </c>
      <c r="E173" s="135">
        <f t="shared" si="10"/>
        <v>112.37</v>
      </c>
    </row>
    <row r="174" spans="1:5" ht="14.25">
      <c r="A174" s="219" t="s">
        <v>159</v>
      </c>
      <c r="B174" s="220" t="s">
        <v>380</v>
      </c>
      <c r="C174" s="221">
        <v>187</v>
      </c>
      <c r="D174" s="221">
        <v>164</v>
      </c>
      <c r="E174" s="135">
        <f t="shared" si="10"/>
        <v>114.02</v>
      </c>
    </row>
    <row r="175" spans="1:5" ht="14.25">
      <c r="A175" s="219" t="s">
        <v>173</v>
      </c>
      <c r="B175" s="220" t="s">
        <v>381</v>
      </c>
      <c r="C175" s="221">
        <v>22</v>
      </c>
      <c r="D175" s="221">
        <v>22</v>
      </c>
      <c r="E175" s="135">
        <f t="shared" si="10"/>
        <v>100</v>
      </c>
    </row>
    <row r="176" spans="1:5" ht="14.25">
      <c r="A176" s="219" t="s">
        <v>382</v>
      </c>
      <c r="B176" s="220" t="s">
        <v>383</v>
      </c>
      <c r="C176" s="221">
        <f>SUM(C177:C178)</f>
        <v>37</v>
      </c>
      <c r="D176" s="221">
        <f>SUM(D177:D178)</f>
        <v>66</v>
      </c>
      <c r="E176" s="135">
        <f t="shared" si="10"/>
        <v>56.06</v>
      </c>
    </row>
    <row r="177" spans="1:5" ht="14.25">
      <c r="A177" s="219" t="s">
        <v>159</v>
      </c>
      <c r="B177" s="220" t="s">
        <v>384</v>
      </c>
      <c r="C177" s="221">
        <v>37</v>
      </c>
      <c r="D177" s="221">
        <v>36</v>
      </c>
      <c r="E177" s="135">
        <f t="shared" si="10"/>
        <v>102.78</v>
      </c>
    </row>
    <row r="178" spans="1:5" ht="14.25">
      <c r="A178" s="219" t="s">
        <v>161</v>
      </c>
      <c r="B178" s="220" t="s">
        <v>385</v>
      </c>
      <c r="C178" s="221">
        <v>0</v>
      </c>
      <c r="D178" s="221">
        <v>30</v>
      </c>
      <c r="E178" s="135">
        <f t="shared" si="10"/>
        <v>0</v>
      </c>
    </row>
    <row r="179" spans="1:5" ht="14.25">
      <c r="A179" s="219" t="s">
        <v>386</v>
      </c>
      <c r="B179" s="220" t="s">
        <v>387</v>
      </c>
      <c r="C179" s="221">
        <f>SUM(C180:C182)</f>
        <v>255</v>
      </c>
      <c r="D179" s="221">
        <f>SUM(D180:D182)</f>
        <v>98</v>
      </c>
      <c r="E179" s="135">
        <f t="shared" si="10"/>
        <v>260.2</v>
      </c>
    </row>
    <row r="180" spans="1:5" ht="14.25">
      <c r="A180" s="219" t="s">
        <v>159</v>
      </c>
      <c r="B180" s="220" t="s">
        <v>388</v>
      </c>
      <c r="C180" s="221">
        <v>91</v>
      </c>
      <c r="D180" s="221">
        <v>58</v>
      </c>
      <c r="E180" s="135">
        <f t="shared" si="10"/>
        <v>156.9</v>
      </c>
    </row>
    <row r="181" spans="1:5" ht="14.25">
      <c r="A181" s="219" t="s">
        <v>178</v>
      </c>
      <c r="B181" s="220" t="s">
        <v>389</v>
      </c>
      <c r="C181" s="221">
        <v>5</v>
      </c>
      <c r="D181" s="221">
        <v>5</v>
      </c>
      <c r="E181" s="135">
        <f t="shared" si="10"/>
        <v>100</v>
      </c>
    </row>
    <row r="182" spans="1:5" ht="14.25">
      <c r="A182" s="219" t="s">
        <v>173</v>
      </c>
      <c r="B182" s="220" t="s">
        <v>390</v>
      </c>
      <c r="C182" s="221">
        <v>159</v>
      </c>
      <c r="D182" s="221">
        <v>35</v>
      </c>
      <c r="E182" s="135">
        <f t="shared" si="10"/>
        <v>454.29</v>
      </c>
    </row>
    <row r="183" spans="1:5" ht="14.25">
      <c r="A183" s="219" t="s">
        <v>391</v>
      </c>
      <c r="B183" s="220" t="s">
        <v>392</v>
      </c>
      <c r="C183" s="221">
        <f>SUM(C184:C184)</f>
        <v>1828</v>
      </c>
      <c r="D183" s="221">
        <f>SUM(D184:D184)</f>
        <v>1840</v>
      </c>
      <c r="E183" s="135">
        <f t="shared" si="10"/>
        <v>99.35</v>
      </c>
    </row>
    <row r="184" spans="1:5" ht="14.25">
      <c r="A184" s="219" t="s">
        <v>173</v>
      </c>
      <c r="B184" s="220" t="s">
        <v>393</v>
      </c>
      <c r="C184" s="221">
        <v>1828</v>
      </c>
      <c r="D184" s="221">
        <v>1840</v>
      </c>
      <c r="E184" s="135">
        <f t="shared" si="10"/>
        <v>99.35</v>
      </c>
    </row>
    <row r="185" spans="1:5" ht="14.25">
      <c r="A185" s="219" t="s">
        <v>394</v>
      </c>
      <c r="B185" s="222" t="s">
        <v>395</v>
      </c>
      <c r="C185" s="221">
        <f>C186+C194+C197+C199+C209+C204</f>
        <v>2662</v>
      </c>
      <c r="D185" s="221">
        <f>D186+D194+D197+D199+D209+D204</f>
        <v>2377</v>
      </c>
      <c r="E185" s="135">
        <f t="shared" si="10"/>
        <v>111.99</v>
      </c>
    </row>
    <row r="186" spans="1:5" ht="14.25">
      <c r="A186" s="219" t="s">
        <v>396</v>
      </c>
      <c r="B186" s="220" t="s">
        <v>397</v>
      </c>
      <c r="C186" s="221">
        <f>SUM(C187:C193)</f>
        <v>1243</v>
      </c>
      <c r="D186" s="221">
        <f>SUM(D187:D193)</f>
        <v>983</v>
      </c>
      <c r="E186" s="135">
        <f t="shared" si="10"/>
        <v>126.45</v>
      </c>
    </row>
    <row r="187" spans="1:5" ht="14.25">
      <c r="A187" s="219" t="s">
        <v>159</v>
      </c>
      <c r="B187" s="220" t="s">
        <v>398</v>
      </c>
      <c r="C187" s="221">
        <v>96</v>
      </c>
      <c r="D187" s="221">
        <v>51</v>
      </c>
      <c r="E187" s="135">
        <f t="shared" si="10"/>
        <v>188.24</v>
      </c>
    </row>
    <row r="188" spans="1:5" ht="14.25">
      <c r="A188" s="219" t="s">
        <v>161</v>
      </c>
      <c r="B188" s="220" t="s">
        <v>399</v>
      </c>
      <c r="C188" s="221">
        <v>107</v>
      </c>
      <c r="D188" s="221">
        <v>100</v>
      </c>
      <c r="E188" s="135">
        <f aca="true" t="shared" si="11" ref="E188:E204">C188/D188*100</f>
        <v>107</v>
      </c>
    </row>
    <row r="189" spans="1:5" ht="14.25">
      <c r="A189" s="219" t="s">
        <v>165</v>
      </c>
      <c r="B189" s="220" t="s">
        <v>400</v>
      </c>
      <c r="C189" s="221">
        <v>5</v>
      </c>
      <c r="D189" s="221">
        <v>5</v>
      </c>
      <c r="E189" s="135">
        <f t="shared" si="11"/>
        <v>100</v>
      </c>
    </row>
    <row r="190" spans="1:5" ht="14.25">
      <c r="A190" s="219" t="s">
        <v>167</v>
      </c>
      <c r="B190" s="220" t="s">
        <v>401</v>
      </c>
      <c r="C190" s="221">
        <v>21</v>
      </c>
      <c r="D190" s="221">
        <v>21</v>
      </c>
      <c r="E190" s="135">
        <f t="shared" si="11"/>
        <v>100</v>
      </c>
    </row>
    <row r="191" spans="1:5" ht="14.25">
      <c r="A191" s="219" t="s">
        <v>171</v>
      </c>
      <c r="B191" s="220" t="s">
        <v>402</v>
      </c>
      <c r="C191" s="221">
        <v>400</v>
      </c>
      <c r="D191" s="221">
        <v>388</v>
      </c>
      <c r="E191" s="135">
        <f t="shared" si="11"/>
        <v>103.09</v>
      </c>
    </row>
    <row r="192" spans="1:5" ht="14.25">
      <c r="A192" s="219" t="s">
        <v>297</v>
      </c>
      <c r="B192" s="220" t="s">
        <v>403</v>
      </c>
      <c r="C192" s="221">
        <v>61</v>
      </c>
      <c r="D192" s="221">
        <v>53</v>
      </c>
      <c r="E192" s="135">
        <f t="shared" si="11"/>
        <v>115.09</v>
      </c>
    </row>
    <row r="193" spans="1:5" ht="14.25">
      <c r="A193" s="219" t="s">
        <v>173</v>
      </c>
      <c r="B193" s="220" t="s">
        <v>404</v>
      </c>
      <c r="C193" s="221">
        <v>553</v>
      </c>
      <c r="D193" s="221">
        <v>365</v>
      </c>
      <c r="E193" s="135">
        <f t="shared" si="11"/>
        <v>151.51</v>
      </c>
    </row>
    <row r="194" spans="1:5" ht="14.25">
      <c r="A194" s="219" t="s">
        <v>405</v>
      </c>
      <c r="B194" s="220" t="s">
        <v>406</v>
      </c>
      <c r="C194" s="221">
        <f>SUM(C195:C196)</f>
        <v>287</v>
      </c>
      <c r="D194" s="221">
        <f>SUM(D195:D196)</f>
        <v>271</v>
      </c>
      <c r="E194" s="135">
        <f t="shared" si="11"/>
        <v>105.9</v>
      </c>
    </row>
    <row r="195" spans="1:5" ht="14.25">
      <c r="A195" s="219" t="s">
        <v>161</v>
      </c>
      <c r="B195" s="220" t="s">
        <v>407</v>
      </c>
      <c r="C195" s="221">
        <v>150</v>
      </c>
      <c r="D195" s="221">
        <v>150</v>
      </c>
      <c r="E195" s="135">
        <f t="shared" si="11"/>
        <v>100</v>
      </c>
    </row>
    <row r="196" spans="1:5" ht="14.25">
      <c r="A196" s="219" t="s">
        <v>163</v>
      </c>
      <c r="B196" s="220" t="s">
        <v>408</v>
      </c>
      <c r="C196" s="221">
        <v>137</v>
      </c>
      <c r="D196" s="221">
        <v>121</v>
      </c>
      <c r="E196" s="135">
        <f t="shared" si="11"/>
        <v>113.22</v>
      </c>
    </row>
    <row r="197" spans="1:5" ht="14.25">
      <c r="A197" s="219" t="s">
        <v>409</v>
      </c>
      <c r="B197" s="220" t="s">
        <v>410</v>
      </c>
      <c r="C197" s="221">
        <f>SUM(C198)</f>
        <v>217</v>
      </c>
      <c r="D197" s="221">
        <f>SUM(D198)</f>
        <v>210</v>
      </c>
      <c r="E197" s="135">
        <f t="shared" si="11"/>
        <v>103.33</v>
      </c>
    </row>
    <row r="198" spans="1:5" ht="14.25">
      <c r="A198" s="219" t="s">
        <v>161</v>
      </c>
      <c r="B198" s="220" t="s">
        <v>411</v>
      </c>
      <c r="C198" s="221">
        <v>217</v>
      </c>
      <c r="D198" s="221">
        <v>210</v>
      </c>
      <c r="E198" s="135">
        <f t="shared" si="11"/>
        <v>103.33</v>
      </c>
    </row>
    <row r="199" spans="1:5" ht="14.25">
      <c r="A199" s="219" t="s">
        <v>412</v>
      </c>
      <c r="B199" s="220" t="s">
        <v>413</v>
      </c>
      <c r="C199" s="221">
        <f>SUM(C200:C203)</f>
        <v>132</v>
      </c>
      <c r="D199" s="221">
        <f>SUM(D200:D203)</f>
        <v>135</v>
      </c>
      <c r="E199" s="135">
        <f t="shared" si="11"/>
        <v>97.78</v>
      </c>
    </row>
    <row r="200" spans="1:5" ht="14.25">
      <c r="A200" s="219" t="s">
        <v>159</v>
      </c>
      <c r="B200" s="220" t="s">
        <v>247</v>
      </c>
      <c r="C200" s="221">
        <v>73</v>
      </c>
      <c r="D200" s="221">
        <v>56</v>
      </c>
      <c r="E200" s="135">
        <f t="shared" si="11"/>
        <v>130.36</v>
      </c>
    </row>
    <row r="201" spans="1:5" ht="14.25">
      <c r="A201" s="219" t="s">
        <v>163</v>
      </c>
      <c r="B201" s="220" t="s">
        <v>414</v>
      </c>
      <c r="C201" s="221">
        <v>28</v>
      </c>
      <c r="D201" s="221">
        <v>28</v>
      </c>
      <c r="E201" s="135">
        <f t="shared" si="11"/>
        <v>100</v>
      </c>
    </row>
    <row r="202" spans="1:5" ht="14.25">
      <c r="A202" s="219" t="s">
        <v>165</v>
      </c>
      <c r="B202" s="220" t="s">
        <v>415</v>
      </c>
      <c r="C202" s="221">
        <v>0</v>
      </c>
      <c r="D202" s="221">
        <v>5</v>
      </c>
      <c r="E202" s="135">
        <f t="shared" si="11"/>
        <v>0</v>
      </c>
    </row>
    <row r="203" spans="1:5" ht="14.25">
      <c r="A203" s="219" t="s">
        <v>167</v>
      </c>
      <c r="B203" s="220" t="s">
        <v>416</v>
      </c>
      <c r="C203" s="221">
        <v>31</v>
      </c>
      <c r="D203" s="221">
        <v>46</v>
      </c>
      <c r="E203" s="135">
        <f t="shared" si="11"/>
        <v>67.39</v>
      </c>
    </row>
    <row r="204" spans="1:5" ht="14.25">
      <c r="A204" s="219" t="s">
        <v>417</v>
      </c>
      <c r="B204" s="220" t="s">
        <v>418</v>
      </c>
      <c r="C204" s="221">
        <f>SUM(C205:C208)</f>
        <v>737</v>
      </c>
      <c r="D204" s="221">
        <f>SUM(D205:D208)</f>
        <v>685</v>
      </c>
      <c r="E204" s="135">
        <f aca="true" t="shared" si="12" ref="E204:E209">C204/D204*100</f>
        <v>107.59</v>
      </c>
    </row>
    <row r="205" spans="1:5" ht="14.25">
      <c r="A205" s="219" t="s">
        <v>159</v>
      </c>
      <c r="B205" s="220" t="s">
        <v>247</v>
      </c>
      <c r="C205" s="221">
        <v>325</v>
      </c>
      <c r="D205" s="221">
        <v>180</v>
      </c>
      <c r="E205" s="135">
        <f t="shared" si="12"/>
        <v>180.56</v>
      </c>
    </row>
    <row r="206" spans="1:5" ht="14.25">
      <c r="A206" s="219" t="s">
        <v>161</v>
      </c>
      <c r="B206" s="220" t="s">
        <v>419</v>
      </c>
      <c r="C206" s="221">
        <v>233</v>
      </c>
      <c r="D206" s="221">
        <v>54</v>
      </c>
      <c r="E206" s="135">
        <f t="shared" si="12"/>
        <v>431.48</v>
      </c>
    </row>
    <row r="207" spans="1:5" ht="14.25">
      <c r="A207" s="219" t="s">
        <v>163</v>
      </c>
      <c r="B207" s="220" t="s">
        <v>420</v>
      </c>
      <c r="C207" s="221">
        <v>120</v>
      </c>
      <c r="D207" s="221">
        <v>379</v>
      </c>
      <c r="E207" s="135">
        <f t="shared" si="12"/>
        <v>31.66</v>
      </c>
    </row>
    <row r="208" spans="1:5" ht="14.25">
      <c r="A208" s="219" t="s">
        <v>173</v>
      </c>
      <c r="B208" s="220" t="s">
        <v>421</v>
      </c>
      <c r="C208" s="221">
        <v>59</v>
      </c>
      <c r="D208" s="221">
        <v>72</v>
      </c>
      <c r="E208" s="135">
        <f t="shared" si="12"/>
        <v>81.94</v>
      </c>
    </row>
    <row r="209" spans="1:5" ht="14.25">
      <c r="A209" s="219" t="s">
        <v>422</v>
      </c>
      <c r="B209" s="220" t="s">
        <v>423</v>
      </c>
      <c r="C209" s="221">
        <f>SUM(C210:C211)</f>
        <v>46</v>
      </c>
      <c r="D209" s="221">
        <f>SUM(D210:D211)</f>
        <v>93</v>
      </c>
      <c r="E209" s="135">
        <f t="shared" si="12"/>
        <v>49.46</v>
      </c>
    </row>
    <row r="210" spans="1:5" ht="14.25">
      <c r="A210" s="219" t="s">
        <v>178</v>
      </c>
      <c r="B210" s="220" t="s">
        <v>424</v>
      </c>
      <c r="C210" s="221">
        <v>46</v>
      </c>
      <c r="D210" s="221">
        <v>46</v>
      </c>
      <c r="E210" s="135">
        <f aca="true" t="shared" si="13" ref="E209:E261">C210/D210*100</f>
        <v>100</v>
      </c>
    </row>
    <row r="211" spans="1:5" ht="14.25">
      <c r="A211" s="219" t="s">
        <v>173</v>
      </c>
      <c r="B211" s="220" t="s">
        <v>425</v>
      </c>
      <c r="C211" s="221">
        <v>0</v>
      </c>
      <c r="D211" s="221">
        <v>47</v>
      </c>
      <c r="E211" s="135">
        <f t="shared" si="13"/>
        <v>0</v>
      </c>
    </row>
    <row r="212" spans="1:5" ht="14.25">
      <c r="A212" s="219" t="s">
        <v>426</v>
      </c>
      <c r="B212" s="222" t="s">
        <v>427</v>
      </c>
      <c r="C212" s="221">
        <f>C213+C219+C227+C231+C233+C237+C244+C249+C257+C259+C262+C264+C267+C269+C271+C274+C276</f>
        <v>37251</v>
      </c>
      <c r="D212" s="221">
        <f>D213+D219+D227+D231+D233+D237+D244+D249+D257+D259+D262+D264+D267+D269+D271+D274+D276</f>
        <v>30016</v>
      </c>
      <c r="E212" s="135">
        <f t="shared" si="13"/>
        <v>124.1</v>
      </c>
    </row>
    <row r="213" spans="1:5" ht="14.25">
      <c r="A213" s="219" t="s">
        <v>428</v>
      </c>
      <c r="B213" s="222" t="s">
        <v>429</v>
      </c>
      <c r="C213" s="221">
        <f>SUM(C214:C218)</f>
        <v>593</v>
      </c>
      <c r="D213" s="221">
        <f>SUM(D214:D218)</f>
        <v>688</v>
      </c>
      <c r="E213" s="135">
        <f t="shared" si="13"/>
        <v>86.19</v>
      </c>
    </row>
    <row r="214" spans="1:5" ht="14.25">
      <c r="A214" s="219" t="s">
        <v>159</v>
      </c>
      <c r="B214" s="220" t="s">
        <v>430</v>
      </c>
      <c r="C214" s="221">
        <v>299</v>
      </c>
      <c r="D214" s="221">
        <v>346</v>
      </c>
      <c r="E214" s="135">
        <f t="shared" si="13"/>
        <v>86.42</v>
      </c>
    </row>
    <row r="215" spans="1:5" ht="14.25">
      <c r="A215" s="219" t="s">
        <v>178</v>
      </c>
      <c r="B215" s="220" t="s">
        <v>431</v>
      </c>
      <c r="C215" s="221">
        <v>45</v>
      </c>
      <c r="D215" s="221">
        <v>57</v>
      </c>
      <c r="E215" s="135">
        <f t="shared" si="13"/>
        <v>78.95</v>
      </c>
    </row>
    <row r="216" spans="1:5" ht="14.25">
      <c r="A216" s="219" t="s">
        <v>180</v>
      </c>
      <c r="B216" s="220" t="s">
        <v>432</v>
      </c>
      <c r="C216" s="221">
        <v>26</v>
      </c>
      <c r="D216" s="221">
        <v>42</v>
      </c>
      <c r="E216" s="135">
        <f t="shared" si="13"/>
        <v>61.9</v>
      </c>
    </row>
    <row r="217" spans="1:5" ht="14.25">
      <c r="A217" s="219" t="s">
        <v>167</v>
      </c>
      <c r="B217" s="220" t="s">
        <v>433</v>
      </c>
      <c r="C217" s="221">
        <v>13</v>
      </c>
      <c r="D217" s="221">
        <v>10</v>
      </c>
      <c r="E217" s="135">
        <f t="shared" si="13"/>
        <v>130</v>
      </c>
    </row>
    <row r="218" spans="1:5" ht="14.25">
      <c r="A218" s="219" t="s">
        <v>171</v>
      </c>
      <c r="B218" s="220" t="s">
        <v>434</v>
      </c>
      <c r="C218" s="221">
        <v>210</v>
      </c>
      <c r="D218" s="221">
        <v>233</v>
      </c>
      <c r="E218" s="135">
        <f t="shared" si="13"/>
        <v>90.13</v>
      </c>
    </row>
    <row r="219" spans="1:5" ht="14.25">
      <c r="A219" s="219" t="s">
        <v>435</v>
      </c>
      <c r="B219" s="222" t="s">
        <v>436</v>
      </c>
      <c r="C219" s="221">
        <f>SUM(C220:C226)</f>
        <v>1242</v>
      </c>
      <c r="D219" s="221">
        <f>SUM(D220:D226)</f>
        <v>1933</v>
      </c>
      <c r="E219" s="135">
        <f t="shared" si="13"/>
        <v>64.25</v>
      </c>
    </row>
    <row r="220" spans="1:5" ht="14.25">
      <c r="A220" s="219" t="s">
        <v>159</v>
      </c>
      <c r="B220" s="220" t="s">
        <v>437</v>
      </c>
      <c r="C220" s="221">
        <v>149</v>
      </c>
      <c r="D220" s="221">
        <v>115</v>
      </c>
      <c r="E220" s="135">
        <f t="shared" si="13"/>
        <v>129.57</v>
      </c>
    </row>
    <row r="221" spans="1:5" ht="14.25">
      <c r="A221" s="219" t="s">
        <v>178</v>
      </c>
      <c r="B221" s="220" t="s">
        <v>438</v>
      </c>
      <c r="C221" s="221">
        <v>62</v>
      </c>
      <c r="D221" s="221">
        <v>82</v>
      </c>
      <c r="E221" s="135">
        <f t="shared" si="13"/>
        <v>75.61</v>
      </c>
    </row>
    <row r="222" spans="1:5" ht="14.25">
      <c r="A222" s="219" t="s">
        <v>180</v>
      </c>
      <c r="B222" s="220" t="s">
        <v>439</v>
      </c>
      <c r="C222" s="221">
        <v>58</v>
      </c>
      <c r="D222" s="221">
        <v>89</v>
      </c>
      <c r="E222" s="135">
        <f t="shared" si="13"/>
        <v>65.17</v>
      </c>
    </row>
    <row r="223" spans="1:5" ht="14.25">
      <c r="A223" s="219" t="s">
        <v>163</v>
      </c>
      <c r="B223" s="220" t="s">
        <v>440</v>
      </c>
      <c r="C223" s="221">
        <v>0</v>
      </c>
      <c r="D223" s="221">
        <v>825</v>
      </c>
      <c r="E223" s="135">
        <f t="shared" si="13"/>
        <v>0</v>
      </c>
    </row>
    <row r="224" spans="1:5" ht="14.25">
      <c r="A224" s="219" t="s">
        <v>167</v>
      </c>
      <c r="B224" s="220" t="s">
        <v>441</v>
      </c>
      <c r="C224" s="221">
        <v>1</v>
      </c>
      <c r="D224" s="221">
        <v>31</v>
      </c>
      <c r="E224" s="135">
        <f t="shared" si="13"/>
        <v>3.23</v>
      </c>
    </row>
    <row r="225" spans="1:5" ht="14.25">
      <c r="A225" s="219" t="s">
        <v>169</v>
      </c>
      <c r="B225" s="220" t="s">
        <v>442</v>
      </c>
      <c r="C225" s="221">
        <v>392</v>
      </c>
      <c r="D225" s="221">
        <v>284</v>
      </c>
      <c r="E225" s="135">
        <f t="shared" si="13"/>
        <v>138.03</v>
      </c>
    </row>
    <row r="226" spans="1:5" ht="14.25">
      <c r="A226" s="219" t="s">
        <v>173</v>
      </c>
      <c r="B226" s="220" t="s">
        <v>443</v>
      </c>
      <c r="C226" s="221">
        <v>580</v>
      </c>
      <c r="D226" s="221">
        <v>507</v>
      </c>
      <c r="E226" s="135">
        <f t="shared" si="13"/>
        <v>114.4</v>
      </c>
    </row>
    <row r="227" spans="1:5" ht="14.25">
      <c r="A227" s="219" t="s">
        <v>444</v>
      </c>
      <c r="B227" s="222" t="s">
        <v>445</v>
      </c>
      <c r="C227" s="221">
        <f>SUM(C228:C230)</f>
        <v>16960</v>
      </c>
      <c r="D227" s="221">
        <f>SUM(D228:D230)</f>
        <v>13971</v>
      </c>
      <c r="E227" s="135">
        <f t="shared" si="13"/>
        <v>121.39</v>
      </c>
    </row>
    <row r="228" spans="1:5" ht="14.25">
      <c r="A228" s="219" t="s">
        <v>159</v>
      </c>
      <c r="B228" s="220" t="s">
        <v>446</v>
      </c>
      <c r="C228" s="221">
        <v>16334</v>
      </c>
      <c r="D228" s="221">
        <v>13335</v>
      </c>
      <c r="E228" s="135">
        <f t="shared" si="13"/>
        <v>122.49</v>
      </c>
    </row>
    <row r="229" spans="1:5" ht="14.25">
      <c r="A229" s="219" t="s">
        <v>178</v>
      </c>
      <c r="B229" s="220" t="s">
        <v>447</v>
      </c>
      <c r="C229" s="221">
        <v>481</v>
      </c>
      <c r="D229" s="221">
        <v>494</v>
      </c>
      <c r="E229" s="135">
        <f t="shared" si="13"/>
        <v>97.37</v>
      </c>
    </row>
    <row r="230" spans="1:5" ht="14.25">
      <c r="A230" s="219" t="s">
        <v>173</v>
      </c>
      <c r="B230" s="220" t="s">
        <v>448</v>
      </c>
      <c r="C230" s="221">
        <v>145</v>
      </c>
      <c r="D230" s="221">
        <v>142</v>
      </c>
      <c r="E230" s="135">
        <f t="shared" si="13"/>
        <v>102.11</v>
      </c>
    </row>
    <row r="231" spans="1:5" ht="14.25">
      <c r="A231" s="219" t="s">
        <v>449</v>
      </c>
      <c r="B231" s="222" t="s">
        <v>450</v>
      </c>
      <c r="C231" s="221">
        <f>C232</f>
        <v>245</v>
      </c>
      <c r="D231" s="221">
        <f>D232</f>
        <v>112</v>
      </c>
      <c r="E231" s="135">
        <f t="shared" si="13"/>
        <v>218.75</v>
      </c>
    </row>
    <row r="232" spans="1:5" ht="14.25">
      <c r="A232" s="219" t="s">
        <v>173</v>
      </c>
      <c r="B232" s="220" t="s">
        <v>451</v>
      </c>
      <c r="C232" s="221">
        <v>245</v>
      </c>
      <c r="D232" s="221">
        <v>112</v>
      </c>
      <c r="E232" s="135">
        <f t="shared" si="13"/>
        <v>218.75</v>
      </c>
    </row>
    <row r="233" spans="1:5" ht="14.25">
      <c r="A233" s="219" t="s">
        <v>452</v>
      </c>
      <c r="B233" s="222" t="s">
        <v>453</v>
      </c>
      <c r="C233" s="221">
        <f>SUM(C234:C236)</f>
        <v>1732</v>
      </c>
      <c r="D233" s="221">
        <f>SUM(D234:D236)</f>
        <v>1502</v>
      </c>
      <c r="E233" s="135">
        <f t="shared" si="13"/>
        <v>115.31</v>
      </c>
    </row>
    <row r="234" spans="1:5" ht="14.25">
      <c r="A234" s="219" t="s">
        <v>161</v>
      </c>
      <c r="B234" s="220" t="s">
        <v>454</v>
      </c>
      <c r="C234" s="221">
        <v>31</v>
      </c>
      <c r="D234" s="221">
        <v>41</v>
      </c>
      <c r="E234" s="135">
        <f t="shared" si="13"/>
        <v>75.61</v>
      </c>
    </row>
    <row r="235" spans="1:5" ht="14.25">
      <c r="A235" s="219" t="s">
        <v>163</v>
      </c>
      <c r="B235" s="220" t="s">
        <v>455</v>
      </c>
      <c r="C235" s="221">
        <v>450</v>
      </c>
      <c r="D235" s="221">
        <v>400</v>
      </c>
      <c r="E235" s="135">
        <f t="shared" si="13"/>
        <v>112.5</v>
      </c>
    </row>
    <row r="236" spans="1:5" ht="14.25">
      <c r="A236" s="219" t="s">
        <v>173</v>
      </c>
      <c r="B236" s="220" t="s">
        <v>456</v>
      </c>
      <c r="C236" s="221">
        <v>1251</v>
      </c>
      <c r="D236" s="221">
        <v>1061</v>
      </c>
      <c r="E236" s="135">
        <f t="shared" si="13"/>
        <v>117.91</v>
      </c>
    </row>
    <row r="237" spans="1:5" ht="14.25">
      <c r="A237" s="219" t="s">
        <v>457</v>
      </c>
      <c r="B237" s="222" t="s">
        <v>458</v>
      </c>
      <c r="C237" s="221">
        <f>SUM(C238:C243)</f>
        <v>407</v>
      </c>
      <c r="D237" s="221">
        <f>SUM(D238:D243)</f>
        <v>401</v>
      </c>
      <c r="E237" s="135">
        <f t="shared" si="13"/>
        <v>101.5</v>
      </c>
    </row>
    <row r="238" spans="1:5" ht="14.25">
      <c r="A238" s="219" t="s">
        <v>159</v>
      </c>
      <c r="B238" s="220" t="s">
        <v>459</v>
      </c>
      <c r="C238" s="221">
        <v>355</v>
      </c>
      <c r="D238" s="221">
        <v>300</v>
      </c>
      <c r="E238" s="135">
        <f t="shared" si="13"/>
        <v>118.33</v>
      </c>
    </row>
    <row r="239" spans="1:5" ht="14.25">
      <c r="A239" s="219" t="s">
        <v>178</v>
      </c>
      <c r="B239" s="220" t="s">
        <v>460</v>
      </c>
      <c r="C239" s="221">
        <v>0</v>
      </c>
      <c r="D239" s="221">
        <v>38</v>
      </c>
      <c r="E239" s="135">
        <f t="shared" si="13"/>
        <v>0</v>
      </c>
    </row>
    <row r="240" spans="1:5" ht="14.25">
      <c r="A240" s="219" t="s">
        <v>180</v>
      </c>
      <c r="B240" s="220" t="s">
        <v>461</v>
      </c>
      <c r="C240" s="221">
        <v>0</v>
      </c>
      <c r="D240" s="221">
        <v>12</v>
      </c>
      <c r="E240" s="135">
        <f t="shared" si="13"/>
        <v>0</v>
      </c>
    </row>
    <row r="241" spans="1:5" ht="14.25">
      <c r="A241" s="219" t="s">
        <v>161</v>
      </c>
      <c r="B241" s="220" t="s">
        <v>462</v>
      </c>
      <c r="C241" s="221">
        <v>3</v>
      </c>
      <c r="D241" s="221">
        <v>3</v>
      </c>
      <c r="E241" s="135">
        <f t="shared" si="13"/>
        <v>100</v>
      </c>
    </row>
    <row r="242" spans="1:5" ht="14.25">
      <c r="A242" s="219" t="s">
        <v>163</v>
      </c>
      <c r="B242" s="220" t="s">
        <v>463</v>
      </c>
      <c r="C242" s="221">
        <v>48</v>
      </c>
      <c r="D242" s="221">
        <v>46</v>
      </c>
      <c r="E242" s="135"/>
    </row>
    <row r="243" spans="1:5" ht="14.25">
      <c r="A243" s="219" t="s">
        <v>173</v>
      </c>
      <c r="B243" s="220" t="s">
        <v>464</v>
      </c>
      <c r="C243" s="221">
        <v>1</v>
      </c>
      <c r="D243" s="221">
        <v>2</v>
      </c>
      <c r="E243" s="135">
        <f>C243/D243*100</f>
        <v>50</v>
      </c>
    </row>
    <row r="244" spans="1:5" ht="14.25">
      <c r="A244" s="219" t="s">
        <v>465</v>
      </c>
      <c r="B244" s="222" t="s">
        <v>466</v>
      </c>
      <c r="C244" s="221">
        <f>SUM(C245:C248)</f>
        <v>1285</v>
      </c>
      <c r="D244" s="221">
        <f>SUM(D247:D248)</f>
        <v>71</v>
      </c>
      <c r="E244" s="135">
        <f>C244/D244*100</f>
        <v>1809.86</v>
      </c>
    </row>
    <row r="245" spans="1:5" ht="14.25">
      <c r="A245" s="219" t="s">
        <v>159</v>
      </c>
      <c r="B245" s="222" t="s">
        <v>467</v>
      </c>
      <c r="C245" s="221">
        <v>3</v>
      </c>
      <c r="D245" s="221"/>
      <c r="E245" s="135"/>
    </row>
    <row r="246" spans="1:5" ht="14.25">
      <c r="A246" s="219" t="s">
        <v>178</v>
      </c>
      <c r="B246" s="222" t="s">
        <v>468</v>
      </c>
      <c r="C246" s="221">
        <v>1225</v>
      </c>
      <c r="D246" s="221"/>
      <c r="E246" s="135"/>
    </row>
    <row r="247" spans="1:5" ht="14.25">
      <c r="A247" s="219" t="s">
        <v>161</v>
      </c>
      <c r="B247" s="220" t="s">
        <v>469</v>
      </c>
      <c r="C247" s="221">
        <v>18</v>
      </c>
      <c r="D247" s="221">
        <v>35</v>
      </c>
      <c r="E247" s="135">
        <f aca="true" t="shared" si="14" ref="E247:E268">C247/D247*100</f>
        <v>51.43</v>
      </c>
    </row>
    <row r="248" spans="1:5" ht="14.25">
      <c r="A248" s="219" t="s">
        <v>163</v>
      </c>
      <c r="B248" s="220" t="s">
        <v>470</v>
      </c>
      <c r="C248" s="221">
        <v>39</v>
      </c>
      <c r="D248" s="221">
        <v>36</v>
      </c>
      <c r="E248" s="135">
        <f t="shared" si="14"/>
        <v>108.33</v>
      </c>
    </row>
    <row r="249" spans="1:5" ht="14.25">
      <c r="A249" s="219" t="s">
        <v>471</v>
      </c>
      <c r="B249" s="222" t="s">
        <v>472</v>
      </c>
      <c r="C249" s="221">
        <f>SUM(C250:C256)</f>
        <v>892</v>
      </c>
      <c r="D249" s="221">
        <f>SUM(D250:D256)</f>
        <v>733</v>
      </c>
      <c r="E249" s="135">
        <f t="shared" si="14"/>
        <v>121.69</v>
      </c>
    </row>
    <row r="250" spans="1:5" ht="14.25">
      <c r="A250" s="219" t="s">
        <v>159</v>
      </c>
      <c r="B250" s="220" t="s">
        <v>473</v>
      </c>
      <c r="C250" s="221">
        <v>86</v>
      </c>
      <c r="D250" s="221">
        <v>76</v>
      </c>
      <c r="E250" s="135">
        <f t="shared" si="14"/>
        <v>113.16</v>
      </c>
    </row>
    <row r="251" spans="1:5" ht="14.25">
      <c r="A251" s="219" t="s">
        <v>180</v>
      </c>
      <c r="B251" s="220" t="s">
        <v>474</v>
      </c>
      <c r="C251" s="221">
        <v>24</v>
      </c>
      <c r="D251" s="221">
        <v>29</v>
      </c>
      <c r="E251" s="135">
        <f t="shared" si="14"/>
        <v>82.76</v>
      </c>
    </row>
    <row r="252" spans="1:5" ht="14.25">
      <c r="A252" s="219" t="s">
        <v>161</v>
      </c>
      <c r="B252" s="220" t="s">
        <v>475</v>
      </c>
      <c r="C252" s="221">
        <v>33</v>
      </c>
      <c r="D252" s="221">
        <v>15</v>
      </c>
      <c r="E252" s="135">
        <f t="shared" si="14"/>
        <v>220</v>
      </c>
    </row>
    <row r="253" spans="1:5" ht="14.25">
      <c r="A253" s="219" t="s">
        <v>163</v>
      </c>
      <c r="B253" s="220" t="s">
        <v>476</v>
      </c>
      <c r="C253" s="221">
        <v>109</v>
      </c>
      <c r="D253" s="221">
        <v>104</v>
      </c>
      <c r="E253" s="135">
        <f t="shared" si="14"/>
        <v>104.81</v>
      </c>
    </row>
    <row r="254" spans="1:5" ht="14.25">
      <c r="A254" s="219" t="s">
        <v>165</v>
      </c>
      <c r="B254" s="220" t="s">
        <v>477</v>
      </c>
      <c r="C254" s="221">
        <v>1</v>
      </c>
      <c r="D254" s="221">
        <v>1</v>
      </c>
      <c r="E254" s="135">
        <f t="shared" si="14"/>
        <v>100</v>
      </c>
    </row>
    <row r="255" spans="1:5" ht="14.25">
      <c r="A255" s="219" t="s">
        <v>167</v>
      </c>
      <c r="B255" s="220" t="s">
        <v>478</v>
      </c>
      <c r="C255" s="221">
        <v>442</v>
      </c>
      <c r="D255" s="221">
        <v>13</v>
      </c>
      <c r="E255" s="135">
        <f t="shared" si="14"/>
        <v>3400</v>
      </c>
    </row>
    <row r="256" spans="1:5" ht="14.25">
      <c r="A256" s="219" t="s">
        <v>173</v>
      </c>
      <c r="B256" s="220" t="s">
        <v>479</v>
      </c>
      <c r="C256" s="221">
        <v>197</v>
      </c>
      <c r="D256" s="221">
        <v>495</v>
      </c>
      <c r="E256" s="135">
        <f t="shared" si="14"/>
        <v>39.8</v>
      </c>
    </row>
    <row r="257" spans="1:5" ht="14.25">
      <c r="A257" s="219" t="s">
        <v>480</v>
      </c>
      <c r="B257" s="222" t="s">
        <v>481</v>
      </c>
      <c r="C257" s="221">
        <f>SUM(C258)</f>
        <v>12</v>
      </c>
      <c r="D257" s="221">
        <f>SUM(D258)</f>
        <v>12</v>
      </c>
      <c r="E257" s="135">
        <f t="shared" si="14"/>
        <v>100</v>
      </c>
    </row>
    <row r="258" spans="1:5" ht="14.25">
      <c r="A258" s="219" t="s">
        <v>178</v>
      </c>
      <c r="B258" s="220" t="s">
        <v>482</v>
      </c>
      <c r="C258" s="221">
        <v>12</v>
      </c>
      <c r="D258" s="221">
        <v>12</v>
      </c>
      <c r="E258" s="135">
        <f t="shared" si="14"/>
        <v>100</v>
      </c>
    </row>
    <row r="259" spans="1:5" ht="14.25">
      <c r="A259" s="219" t="s">
        <v>483</v>
      </c>
      <c r="B259" s="222" t="s">
        <v>484</v>
      </c>
      <c r="C259" s="221">
        <f>SUM(C260:C261)</f>
        <v>1827</v>
      </c>
      <c r="D259" s="221">
        <f>SUM(D260:D261)</f>
        <v>1450</v>
      </c>
      <c r="E259" s="135">
        <f t="shared" si="14"/>
        <v>126</v>
      </c>
    </row>
    <row r="260" spans="1:5" ht="14.25">
      <c r="A260" s="219" t="s">
        <v>159</v>
      </c>
      <c r="B260" s="220" t="s">
        <v>485</v>
      </c>
      <c r="C260" s="221">
        <v>210</v>
      </c>
      <c r="D260" s="221">
        <v>292</v>
      </c>
      <c r="E260" s="135">
        <f t="shared" si="14"/>
        <v>71.92</v>
      </c>
    </row>
    <row r="261" spans="1:5" ht="14.25">
      <c r="A261" s="219" t="s">
        <v>178</v>
      </c>
      <c r="B261" s="220" t="s">
        <v>486</v>
      </c>
      <c r="C261" s="221">
        <v>1617</v>
      </c>
      <c r="D261" s="221">
        <v>1158</v>
      </c>
      <c r="E261" s="135">
        <f t="shared" si="14"/>
        <v>139.64</v>
      </c>
    </row>
    <row r="262" spans="1:5" ht="14.25">
      <c r="A262" s="219" t="s">
        <v>487</v>
      </c>
      <c r="B262" s="222" t="s">
        <v>488</v>
      </c>
      <c r="C262" s="221">
        <f>SUM(C263)</f>
        <v>208</v>
      </c>
      <c r="D262" s="221">
        <f>SUM(D263)</f>
        <v>189</v>
      </c>
      <c r="E262" s="135">
        <f t="shared" si="14"/>
        <v>110.05</v>
      </c>
    </row>
    <row r="263" spans="1:5" ht="14.25">
      <c r="A263" s="219" t="s">
        <v>159</v>
      </c>
      <c r="B263" s="220" t="s">
        <v>489</v>
      </c>
      <c r="C263" s="221">
        <v>208</v>
      </c>
      <c r="D263" s="221">
        <v>189</v>
      </c>
      <c r="E263" s="135">
        <f t="shared" si="14"/>
        <v>110.05</v>
      </c>
    </row>
    <row r="264" spans="1:5" ht="14.25">
      <c r="A264" s="219" t="s">
        <v>490</v>
      </c>
      <c r="B264" s="222" t="s">
        <v>491</v>
      </c>
      <c r="C264" s="221">
        <f>SUM(C265:C266)</f>
        <v>818</v>
      </c>
      <c r="D264" s="221">
        <f>SUM(D265:D266)</f>
        <v>691</v>
      </c>
      <c r="E264" s="135">
        <f t="shared" si="14"/>
        <v>118.38</v>
      </c>
    </row>
    <row r="265" spans="1:5" ht="14.25">
      <c r="A265" s="219" t="s">
        <v>159</v>
      </c>
      <c r="B265" s="220" t="s">
        <v>492</v>
      </c>
      <c r="C265" s="221">
        <v>27</v>
      </c>
      <c r="D265" s="221">
        <v>30</v>
      </c>
      <c r="E265" s="135">
        <f t="shared" si="14"/>
        <v>90</v>
      </c>
    </row>
    <row r="266" spans="1:5" ht="14.25">
      <c r="A266" s="219" t="s">
        <v>178</v>
      </c>
      <c r="B266" s="220" t="s">
        <v>493</v>
      </c>
      <c r="C266" s="221">
        <v>791</v>
      </c>
      <c r="D266" s="221">
        <v>661</v>
      </c>
      <c r="E266" s="135">
        <f t="shared" si="14"/>
        <v>119.67</v>
      </c>
    </row>
    <row r="267" spans="1:5" ht="14.25">
      <c r="A267" s="219" t="s">
        <v>494</v>
      </c>
      <c r="B267" s="220" t="s">
        <v>495</v>
      </c>
      <c r="C267" s="221">
        <f>SUM(C268)</f>
        <v>1103</v>
      </c>
      <c r="D267" s="221">
        <f>SUM(D268)</f>
        <v>0</v>
      </c>
      <c r="E267" s="135"/>
    </row>
    <row r="268" spans="1:5" ht="14.25">
      <c r="A268" s="219" t="s">
        <v>159</v>
      </c>
      <c r="B268" s="220" t="s">
        <v>496</v>
      </c>
      <c r="C268" s="221">
        <v>1103</v>
      </c>
      <c r="D268" s="221"/>
      <c r="E268" s="135"/>
    </row>
    <row r="269" spans="1:5" ht="14.25">
      <c r="A269" s="219" t="s">
        <v>497</v>
      </c>
      <c r="B269" s="222" t="s">
        <v>498</v>
      </c>
      <c r="C269" s="221">
        <f>SUM(C270)</f>
        <v>67</v>
      </c>
      <c r="D269" s="221">
        <f>SUM(D270)</f>
        <v>40</v>
      </c>
      <c r="E269" s="135">
        <f aca="true" t="shared" si="15" ref="E269:E328">C269/D269*100</f>
        <v>167.5</v>
      </c>
    </row>
    <row r="270" spans="1:5" ht="14.25">
      <c r="A270" s="219" t="s">
        <v>178</v>
      </c>
      <c r="B270" s="220" t="s">
        <v>499</v>
      </c>
      <c r="C270" s="221">
        <v>67</v>
      </c>
      <c r="D270" s="221">
        <v>40</v>
      </c>
      <c r="E270" s="135">
        <f t="shared" si="15"/>
        <v>167.5</v>
      </c>
    </row>
    <row r="271" spans="1:5" ht="14.25">
      <c r="A271" s="219" t="s">
        <v>500</v>
      </c>
      <c r="B271" s="222" t="s">
        <v>501</v>
      </c>
      <c r="C271" s="221">
        <f>SUM(C272:C273)</f>
        <v>3802</v>
      </c>
      <c r="D271" s="221">
        <f>SUM(D272:D273)</f>
        <v>7048</v>
      </c>
      <c r="E271" s="135">
        <f t="shared" si="15"/>
        <v>53.94</v>
      </c>
    </row>
    <row r="272" spans="1:5" ht="14.25">
      <c r="A272" s="219" t="s">
        <v>178</v>
      </c>
      <c r="B272" s="220" t="s">
        <v>502</v>
      </c>
      <c r="C272" s="221">
        <v>3172</v>
      </c>
      <c r="D272" s="221">
        <v>6458</v>
      </c>
      <c r="E272" s="135">
        <f t="shared" si="15"/>
        <v>49.12</v>
      </c>
    </row>
    <row r="273" spans="1:5" ht="14.25">
      <c r="A273" s="219" t="s">
        <v>173</v>
      </c>
      <c r="B273" s="220" t="s">
        <v>503</v>
      </c>
      <c r="C273" s="221">
        <v>630</v>
      </c>
      <c r="D273" s="221">
        <v>590</v>
      </c>
      <c r="E273" s="135">
        <f t="shared" si="15"/>
        <v>106.78</v>
      </c>
    </row>
    <row r="274" spans="1:5" ht="14.25">
      <c r="A274" s="219" t="s">
        <v>504</v>
      </c>
      <c r="B274" s="222" t="s">
        <v>505</v>
      </c>
      <c r="C274" s="221">
        <f>SUM(C275)</f>
        <v>0</v>
      </c>
      <c r="D274" s="221">
        <f>SUM(D275)</f>
        <v>535</v>
      </c>
      <c r="E274" s="135">
        <f t="shared" si="15"/>
        <v>0</v>
      </c>
    </row>
    <row r="275" spans="1:5" ht="14.25">
      <c r="A275" s="219" t="s">
        <v>173</v>
      </c>
      <c r="B275" s="220" t="s">
        <v>506</v>
      </c>
      <c r="C275" s="221">
        <v>0</v>
      </c>
      <c r="D275" s="221">
        <v>535</v>
      </c>
      <c r="E275" s="135">
        <f t="shared" si="15"/>
        <v>0</v>
      </c>
    </row>
    <row r="276" spans="1:5" ht="14.25">
      <c r="A276" s="219" t="s">
        <v>507</v>
      </c>
      <c r="B276" s="222" t="s">
        <v>508</v>
      </c>
      <c r="C276" s="221">
        <f>SUM(C277:C277)</f>
        <v>6058</v>
      </c>
      <c r="D276" s="221">
        <f>SUM(D277:D277)</f>
        <v>640</v>
      </c>
      <c r="E276" s="135">
        <f t="shared" si="15"/>
        <v>946.56</v>
      </c>
    </row>
    <row r="277" spans="1:5" ht="14.25">
      <c r="A277" s="219" t="s">
        <v>159</v>
      </c>
      <c r="B277" s="220" t="s">
        <v>509</v>
      </c>
      <c r="C277" s="221">
        <v>6058</v>
      </c>
      <c r="D277" s="221">
        <v>640</v>
      </c>
      <c r="E277" s="135">
        <f t="shared" si="15"/>
        <v>946.56</v>
      </c>
    </row>
    <row r="278" spans="1:5" ht="14.25">
      <c r="A278" s="219" t="s">
        <v>510</v>
      </c>
      <c r="B278" s="222" t="s">
        <v>511</v>
      </c>
      <c r="C278" s="221">
        <f>C279+C284+C289+C293+C300+C303+C307+C310+C314+C316+C319+C321+C323</f>
        <v>19724</v>
      </c>
      <c r="D278" s="221">
        <f>D279+D284+D289+D293+D300+D303+D307+D310+D314+D316+D319+D321+D323</f>
        <v>13410</v>
      </c>
      <c r="E278" s="135">
        <f t="shared" si="15"/>
        <v>147.08</v>
      </c>
    </row>
    <row r="279" spans="1:5" ht="14.25">
      <c r="A279" s="219" t="s">
        <v>512</v>
      </c>
      <c r="B279" s="220" t="s">
        <v>513</v>
      </c>
      <c r="C279" s="221">
        <f>SUM(C280:C283)</f>
        <v>1640</v>
      </c>
      <c r="D279" s="221">
        <f>SUM(D280:D283)</f>
        <v>887</v>
      </c>
      <c r="E279" s="135">
        <f t="shared" si="15"/>
        <v>184.89</v>
      </c>
    </row>
    <row r="280" spans="1:5" ht="14.25">
      <c r="A280" s="219" t="s">
        <v>159</v>
      </c>
      <c r="B280" s="220" t="s">
        <v>514</v>
      </c>
      <c r="C280" s="221">
        <v>315</v>
      </c>
      <c r="D280" s="221">
        <v>305</v>
      </c>
      <c r="E280" s="135">
        <f t="shared" si="15"/>
        <v>103.28</v>
      </c>
    </row>
    <row r="281" spans="1:5" ht="14.25">
      <c r="A281" s="219" t="s">
        <v>178</v>
      </c>
      <c r="B281" s="220" t="s">
        <v>515</v>
      </c>
      <c r="C281" s="221">
        <v>33</v>
      </c>
      <c r="D281" s="221">
        <v>33</v>
      </c>
      <c r="E281" s="135">
        <f t="shared" si="15"/>
        <v>100</v>
      </c>
    </row>
    <row r="282" spans="1:5" ht="14.25">
      <c r="A282" s="219" t="s">
        <v>180</v>
      </c>
      <c r="B282" s="220" t="s">
        <v>516</v>
      </c>
      <c r="C282" s="221">
        <v>14</v>
      </c>
      <c r="D282" s="221">
        <v>19</v>
      </c>
      <c r="E282" s="135">
        <f t="shared" si="15"/>
        <v>73.68</v>
      </c>
    </row>
    <row r="283" spans="1:5" ht="14.25">
      <c r="A283" s="219" t="s">
        <v>173</v>
      </c>
      <c r="B283" s="220" t="s">
        <v>517</v>
      </c>
      <c r="C283" s="221">
        <v>1278</v>
      </c>
      <c r="D283" s="221">
        <v>530</v>
      </c>
      <c r="E283" s="135">
        <f t="shared" si="15"/>
        <v>241.13</v>
      </c>
    </row>
    <row r="284" spans="1:5" ht="14.25">
      <c r="A284" s="219" t="s">
        <v>518</v>
      </c>
      <c r="B284" s="220" t="s">
        <v>519</v>
      </c>
      <c r="C284" s="221">
        <f>SUM(C285:C288)</f>
        <v>3446</v>
      </c>
      <c r="D284" s="221">
        <f>SUM(D285:D288)</f>
        <v>2366</v>
      </c>
      <c r="E284" s="135">
        <f t="shared" si="15"/>
        <v>145.65</v>
      </c>
    </row>
    <row r="285" spans="1:5" ht="14.25">
      <c r="A285" s="219" t="s">
        <v>159</v>
      </c>
      <c r="B285" s="220" t="s">
        <v>520</v>
      </c>
      <c r="C285" s="221">
        <v>2759</v>
      </c>
      <c r="D285" s="221">
        <v>1680</v>
      </c>
      <c r="E285" s="135">
        <f t="shared" si="15"/>
        <v>164.23</v>
      </c>
    </row>
    <row r="286" spans="1:5" ht="14.25">
      <c r="A286" s="219" t="s">
        <v>178</v>
      </c>
      <c r="B286" s="220" t="s">
        <v>521</v>
      </c>
      <c r="C286" s="221">
        <v>377</v>
      </c>
      <c r="D286" s="221">
        <v>301</v>
      </c>
      <c r="E286" s="135">
        <f t="shared" si="15"/>
        <v>125.25</v>
      </c>
    </row>
    <row r="287" spans="1:5" ht="14.25">
      <c r="A287" s="219" t="s">
        <v>169</v>
      </c>
      <c r="B287" s="220" t="s">
        <v>522</v>
      </c>
      <c r="C287" s="221">
        <v>107</v>
      </c>
      <c r="D287" s="221">
        <v>49</v>
      </c>
      <c r="E287" s="135">
        <f t="shared" si="15"/>
        <v>218.37</v>
      </c>
    </row>
    <row r="288" spans="1:5" ht="14.25">
      <c r="A288" s="219" t="s">
        <v>173</v>
      </c>
      <c r="B288" s="220" t="s">
        <v>523</v>
      </c>
      <c r="C288" s="221">
        <v>203</v>
      </c>
      <c r="D288" s="221">
        <v>336</v>
      </c>
      <c r="E288" s="135">
        <f t="shared" si="15"/>
        <v>60.42</v>
      </c>
    </row>
    <row r="289" spans="1:5" ht="14.25">
      <c r="A289" s="219" t="s">
        <v>524</v>
      </c>
      <c r="B289" s="220" t="s">
        <v>525</v>
      </c>
      <c r="C289" s="221">
        <f>SUM(C290:C292)</f>
        <v>4179</v>
      </c>
      <c r="D289" s="221">
        <f>SUM(D290:D292)</f>
        <v>3558</v>
      </c>
      <c r="E289" s="135">
        <f t="shared" si="15"/>
        <v>117.45</v>
      </c>
    </row>
    <row r="290" spans="1:5" ht="14.25">
      <c r="A290" s="219" t="s">
        <v>159</v>
      </c>
      <c r="B290" s="220" t="s">
        <v>526</v>
      </c>
      <c r="C290" s="221">
        <v>297</v>
      </c>
      <c r="D290" s="221">
        <v>267</v>
      </c>
      <c r="E290" s="135">
        <f t="shared" si="15"/>
        <v>111.24</v>
      </c>
    </row>
    <row r="291" spans="1:5" ht="14.25">
      <c r="A291" s="219" t="s">
        <v>178</v>
      </c>
      <c r="B291" s="220" t="s">
        <v>527</v>
      </c>
      <c r="C291" s="221">
        <v>3256</v>
      </c>
      <c r="D291" s="221">
        <v>2927</v>
      </c>
      <c r="E291" s="135">
        <f t="shared" si="15"/>
        <v>111.24</v>
      </c>
    </row>
    <row r="292" spans="1:5" ht="14.25">
      <c r="A292" s="219" t="s">
        <v>173</v>
      </c>
      <c r="B292" s="220" t="s">
        <v>528</v>
      </c>
      <c r="C292" s="221">
        <v>626</v>
      </c>
      <c r="D292" s="221">
        <v>364</v>
      </c>
      <c r="E292" s="135">
        <f t="shared" si="15"/>
        <v>171.98</v>
      </c>
    </row>
    <row r="293" spans="1:5" ht="14.25">
      <c r="A293" s="219" t="s">
        <v>529</v>
      </c>
      <c r="B293" s="220" t="s">
        <v>530</v>
      </c>
      <c r="C293" s="221">
        <f>SUM(C294:C299)</f>
        <v>1012</v>
      </c>
      <c r="D293" s="221">
        <f>SUM(D294:D299)</f>
        <v>2222</v>
      </c>
      <c r="E293" s="135">
        <f t="shared" si="15"/>
        <v>45.54</v>
      </c>
    </row>
    <row r="294" spans="1:5" ht="14.25">
      <c r="A294" s="219" t="s">
        <v>159</v>
      </c>
      <c r="B294" s="220" t="s">
        <v>531</v>
      </c>
      <c r="C294" s="221">
        <v>212</v>
      </c>
      <c r="D294" s="221">
        <v>333</v>
      </c>
      <c r="E294" s="135">
        <f t="shared" si="15"/>
        <v>63.66</v>
      </c>
    </row>
    <row r="295" spans="1:5" ht="14.25">
      <c r="A295" s="219" t="s">
        <v>178</v>
      </c>
      <c r="B295" s="220" t="s">
        <v>532</v>
      </c>
      <c r="C295" s="221">
        <v>126</v>
      </c>
      <c r="D295" s="221">
        <v>152</v>
      </c>
      <c r="E295" s="135">
        <f t="shared" si="15"/>
        <v>82.89</v>
      </c>
    </row>
    <row r="296" spans="1:5" ht="14.25">
      <c r="A296" s="219" t="s">
        <v>180</v>
      </c>
      <c r="B296" s="220" t="s">
        <v>533</v>
      </c>
      <c r="C296" s="221">
        <v>337</v>
      </c>
      <c r="D296" s="221">
        <v>509</v>
      </c>
      <c r="E296" s="135">
        <f t="shared" si="15"/>
        <v>66.21</v>
      </c>
    </row>
    <row r="297" spans="1:5" ht="14.25">
      <c r="A297" s="219" t="s">
        <v>169</v>
      </c>
      <c r="B297" s="220" t="s">
        <v>534</v>
      </c>
      <c r="C297" s="221">
        <v>318</v>
      </c>
      <c r="D297" s="221">
        <v>1208</v>
      </c>
      <c r="E297" s="135">
        <f t="shared" si="15"/>
        <v>26.32</v>
      </c>
    </row>
    <row r="298" spans="1:5" ht="14.25">
      <c r="A298" s="219" t="s">
        <v>171</v>
      </c>
      <c r="B298" s="220" t="s">
        <v>535</v>
      </c>
      <c r="C298" s="221">
        <v>2</v>
      </c>
      <c r="D298" s="221">
        <v>2</v>
      </c>
      <c r="E298" s="135">
        <f t="shared" si="15"/>
        <v>100</v>
      </c>
    </row>
    <row r="299" spans="1:5" ht="14.25">
      <c r="A299" s="219" t="s">
        <v>173</v>
      </c>
      <c r="B299" s="220" t="s">
        <v>536</v>
      </c>
      <c r="C299" s="221">
        <v>17</v>
      </c>
      <c r="D299" s="221">
        <v>18</v>
      </c>
      <c r="E299" s="135">
        <f t="shared" si="15"/>
        <v>94.44</v>
      </c>
    </row>
    <row r="300" spans="1:5" ht="14.25">
      <c r="A300" s="219" t="s">
        <v>537</v>
      </c>
      <c r="B300" s="220" t="s">
        <v>538</v>
      </c>
      <c r="C300" s="221">
        <f>SUM(C301:C302)</f>
        <v>100</v>
      </c>
      <c r="D300" s="221">
        <f>SUM(D301:D302)</f>
        <v>125</v>
      </c>
      <c r="E300" s="135">
        <f t="shared" si="15"/>
        <v>80</v>
      </c>
    </row>
    <row r="301" spans="1:5" ht="14.25">
      <c r="A301" s="219" t="s">
        <v>159</v>
      </c>
      <c r="B301" s="220" t="s">
        <v>539</v>
      </c>
      <c r="C301" s="221">
        <v>0</v>
      </c>
      <c r="D301" s="221">
        <v>16</v>
      </c>
      <c r="E301" s="135">
        <f t="shared" si="15"/>
        <v>0</v>
      </c>
    </row>
    <row r="302" spans="1:5" ht="14.25">
      <c r="A302" s="219" t="s">
        <v>173</v>
      </c>
      <c r="B302" s="220" t="s">
        <v>540</v>
      </c>
      <c r="C302" s="221">
        <v>100</v>
      </c>
      <c r="D302" s="221">
        <v>109</v>
      </c>
      <c r="E302" s="135">
        <f t="shared" si="15"/>
        <v>91.74</v>
      </c>
    </row>
    <row r="303" spans="1:5" ht="14.25">
      <c r="A303" s="219" t="s">
        <v>541</v>
      </c>
      <c r="B303" s="220" t="s">
        <v>542</v>
      </c>
      <c r="C303" s="221">
        <f>SUM(C304:C306)</f>
        <v>2206</v>
      </c>
      <c r="D303" s="221">
        <f>SUM(D304:D306)</f>
        <v>1816</v>
      </c>
      <c r="E303" s="135">
        <f t="shared" si="15"/>
        <v>121.48</v>
      </c>
    </row>
    <row r="304" spans="1:5" ht="14.25">
      <c r="A304" s="219" t="s">
        <v>543</v>
      </c>
      <c r="B304" s="220" t="s">
        <v>544</v>
      </c>
      <c r="C304" s="221">
        <v>408</v>
      </c>
      <c r="D304" s="221">
        <v>399</v>
      </c>
      <c r="E304" s="135">
        <f t="shared" si="15"/>
        <v>102.26</v>
      </c>
    </row>
    <row r="305" spans="1:5" ht="14.25">
      <c r="A305" s="219" t="s">
        <v>545</v>
      </c>
      <c r="B305" s="220" t="s">
        <v>546</v>
      </c>
      <c r="C305" s="221">
        <v>1515</v>
      </c>
      <c r="D305" s="221">
        <v>1147</v>
      </c>
      <c r="E305" s="135">
        <f t="shared" si="15"/>
        <v>132.08</v>
      </c>
    </row>
    <row r="306" spans="1:5" ht="14.25">
      <c r="A306" s="219" t="s">
        <v>173</v>
      </c>
      <c r="B306" s="220" t="s">
        <v>547</v>
      </c>
      <c r="C306" s="221">
        <v>283</v>
      </c>
      <c r="D306" s="221">
        <v>270</v>
      </c>
      <c r="E306" s="135">
        <f t="shared" si="15"/>
        <v>104.81</v>
      </c>
    </row>
    <row r="307" spans="1:5" ht="14.25">
      <c r="A307" s="219" t="s">
        <v>548</v>
      </c>
      <c r="B307" s="220" t="s">
        <v>549</v>
      </c>
      <c r="C307" s="221">
        <f>SUM(C308:C309)</f>
        <v>710</v>
      </c>
      <c r="D307" s="221">
        <f>SUM(D308:D309)</f>
        <v>710</v>
      </c>
      <c r="E307" s="135">
        <f t="shared" si="15"/>
        <v>100</v>
      </c>
    </row>
    <row r="308" spans="1:5" ht="14.25">
      <c r="A308" s="219" t="s">
        <v>159</v>
      </c>
      <c r="B308" s="220" t="s">
        <v>550</v>
      </c>
      <c r="C308" s="221">
        <v>360</v>
      </c>
      <c r="D308" s="221">
        <v>360</v>
      </c>
      <c r="E308" s="135">
        <f t="shared" si="15"/>
        <v>100</v>
      </c>
    </row>
    <row r="309" spans="1:5" ht="14.25">
      <c r="A309" s="219" t="s">
        <v>178</v>
      </c>
      <c r="B309" s="220" t="s">
        <v>551</v>
      </c>
      <c r="C309" s="221">
        <v>350</v>
      </c>
      <c r="D309" s="221">
        <v>350</v>
      </c>
      <c r="E309" s="135">
        <f t="shared" si="15"/>
        <v>100</v>
      </c>
    </row>
    <row r="310" spans="1:5" ht="14.25">
      <c r="A310" s="219" t="s">
        <v>552</v>
      </c>
      <c r="B310" s="220" t="s">
        <v>553</v>
      </c>
      <c r="C310" s="221">
        <f>SUM(C311:C313)</f>
        <v>0</v>
      </c>
      <c r="D310" s="221">
        <f>SUM(D311:D313)</f>
        <v>1443</v>
      </c>
      <c r="E310" s="135">
        <f t="shared" si="15"/>
        <v>0</v>
      </c>
    </row>
    <row r="311" spans="1:5" ht="14.25">
      <c r="A311" s="219" t="s">
        <v>159</v>
      </c>
      <c r="B311" s="220" t="s">
        <v>554</v>
      </c>
      <c r="C311" s="221">
        <v>0</v>
      </c>
      <c r="D311" s="221">
        <v>1397</v>
      </c>
      <c r="E311" s="135">
        <f t="shared" si="15"/>
        <v>0</v>
      </c>
    </row>
    <row r="312" spans="1:5" ht="14.25">
      <c r="A312" s="219" t="s">
        <v>178</v>
      </c>
      <c r="B312" s="220" t="s">
        <v>555</v>
      </c>
      <c r="C312" s="221">
        <v>0</v>
      </c>
      <c r="D312" s="221">
        <v>28</v>
      </c>
      <c r="E312" s="135">
        <f t="shared" si="15"/>
        <v>0</v>
      </c>
    </row>
    <row r="313" spans="1:5" ht="14.25">
      <c r="A313" s="219" t="s">
        <v>180</v>
      </c>
      <c r="B313" s="220" t="s">
        <v>556</v>
      </c>
      <c r="C313" s="221">
        <v>0</v>
      </c>
      <c r="D313" s="221">
        <v>18</v>
      </c>
      <c r="E313" s="135">
        <f t="shared" si="15"/>
        <v>0</v>
      </c>
    </row>
    <row r="314" spans="1:5" ht="14.25">
      <c r="A314" s="219" t="s">
        <v>557</v>
      </c>
      <c r="B314" s="220" t="s">
        <v>558</v>
      </c>
      <c r="C314" s="221">
        <f>SUM(C315:C315)</f>
        <v>200</v>
      </c>
      <c r="D314" s="221">
        <f>SUM(D315:D315)</f>
        <v>240</v>
      </c>
      <c r="E314" s="135">
        <f t="shared" si="15"/>
        <v>83.33</v>
      </c>
    </row>
    <row r="315" spans="1:5" ht="14.25">
      <c r="A315" s="219" t="s">
        <v>159</v>
      </c>
      <c r="B315" s="220" t="s">
        <v>559</v>
      </c>
      <c r="C315" s="221">
        <v>200</v>
      </c>
      <c r="D315" s="221">
        <v>240</v>
      </c>
      <c r="E315" s="135">
        <f t="shared" si="15"/>
        <v>83.33</v>
      </c>
    </row>
    <row r="316" spans="1:5" ht="14.25">
      <c r="A316" s="219" t="s">
        <v>560</v>
      </c>
      <c r="B316" s="220" t="s">
        <v>561</v>
      </c>
      <c r="C316" s="221">
        <f>SUM(C317:C318)</f>
        <v>63</v>
      </c>
      <c r="D316" s="221">
        <f>SUM(D317)</f>
        <v>43</v>
      </c>
      <c r="E316" s="135">
        <f t="shared" si="15"/>
        <v>146.51</v>
      </c>
    </row>
    <row r="317" spans="1:5" ht="14.25">
      <c r="A317" s="219" t="s">
        <v>159</v>
      </c>
      <c r="B317" s="220" t="s">
        <v>562</v>
      </c>
      <c r="C317" s="221">
        <v>62</v>
      </c>
      <c r="D317" s="221">
        <v>43</v>
      </c>
      <c r="E317" s="135">
        <f t="shared" si="15"/>
        <v>144.19</v>
      </c>
    </row>
    <row r="318" spans="1:5" ht="14.25">
      <c r="A318" s="219" t="s">
        <v>173</v>
      </c>
      <c r="B318" s="220" t="s">
        <v>563</v>
      </c>
      <c r="C318" s="221">
        <v>1</v>
      </c>
      <c r="D318" s="221"/>
      <c r="E318" s="135"/>
    </row>
    <row r="319" spans="1:5" ht="14.25">
      <c r="A319" s="219" t="s">
        <v>564</v>
      </c>
      <c r="B319" s="220" t="s">
        <v>565</v>
      </c>
      <c r="C319" s="221">
        <f>SUM(C320)</f>
        <v>70</v>
      </c>
      <c r="D319" s="221"/>
      <c r="E319" s="135"/>
    </row>
    <row r="320" spans="1:5" ht="14.25">
      <c r="A320" s="219" t="s">
        <v>173</v>
      </c>
      <c r="B320" s="220" t="s">
        <v>566</v>
      </c>
      <c r="C320" s="221">
        <v>70</v>
      </c>
      <c r="D320" s="221"/>
      <c r="E320" s="135"/>
    </row>
    <row r="321" spans="1:5" ht="14.25">
      <c r="A321" s="219" t="s">
        <v>567</v>
      </c>
      <c r="B321" s="220" t="s">
        <v>568</v>
      </c>
      <c r="C321" s="221">
        <f>SUM(C322)</f>
        <v>913</v>
      </c>
      <c r="D321" s="221"/>
      <c r="E321" s="135"/>
    </row>
    <row r="322" spans="1:5" ht="14.25">
      <c r="A322" s="219" t="s">
        <v>159</v>
      </c>
      <c r="B322" s="220" t="s">
        <v>569</v>
      </c>
      <c r="C322" s="221">
        <v>913</v>
      </c>
      <c r="D322" s="221"/>
      <c r="E322" s="135"/>
    </row>
    <row r="323" spans="1:5" ht="14.25">
      <c r="A323" s="219" t="s">
        <v>570</v>
      </c>
      <c r="B323" s="220" t="s">
        <v>571</v>
      </c>
      <c r="C323" s="221">
        <f>SUM(C324)</f>
        <v>5185</v>
      </c>
      <c r="D323" s="221"/>
      <c r="E323" s="135"/>
    </row>
    <row r="324" spans="1:5" ht="14.25">
      <c r="A324" s="219" t="s">
        <v>159</v>
      </c>
      <c r="B324" s="220" t="s">
        <v>572</v>
      </c>
      <c r="C324" s="221">
        <v>5185</v>
      </c>
      <c r="D324" s="221"/>
      <c r="E324" s="135"/>
    </row>
    <row r="325" spans="1:5" ht="14.25">
      <c r="A325" s="219" t="s">
        <v>573</v>
      </c>
      <c r="B325" s="220" t="s">
        <v>574</v>
      </c>
      <c r="C325" s="221">
        <f>C326+C329+C332+C337+C339</f>
        <v>5218</v>
      </c>
      <c r="D325" s="221">
        <f>D326+D329+D332+D337+D339</f>
        <v>4717</v>
      </c>
      <c r="E325" s="135">
        <f>C325/D325*100</f>
        <v>110.62</v>
      </c>
    </row>
    <row r="326" spans="1:5" ht="14.25">
      <c r="A326" s="219" t="s">
        <v>575</v>
      </c>
      <c r="B326" s="220" t="s">
        <v>576</v>
      </c>
      <c r="C326" s="221">
        <f>SUM(C327:C328)</f>
        <v>577</v>
      </c>
      <c r="D326" s="221">
        <f>SUM(D327:D328)</f>
        <v>774</v>
      </c>
      <c r="E326" s="135">
        <f>C326/D326*100</f>
        <v>74.55</v>
      </c>
    </row>
    <row r="327" spans="1:5" ht="14.25">
      <c r="A327" s="219" t="s">
        <v>159</v>
      </c>
      <c r="B327" s="220" t="s">
        <v>577</v>
      </c>
      <c r="C327" s="221">
        <v>514</v>
      </c>
      <c r="D327" s="221">
        <v>512</v>
      </c>
      <c r="E327" s="135">
        <f>C327/D327*100</f>
        <v>100.39</v>
      </c>
    </row>
    <row r="328" spans="1:5" ht="14.25">
      <c r="A328" s="219" t="s">
        <v>173</v>
      </c>
      <c r="B328" s="220" t="s">
        <v>578</v>
      </c>
      <c r="C328" s="221">
        <v>63</v>
      </c>
      <c r="D328" s="221">
        <v>262</v>
      </c>
      <c r="E328" s="135">
        <f>C328/D328*100</f>
        <v>24.05</v>
      </c>
    </row>
    <row r="329" spans="1:5" ht="14.25">
      <c r="A329" s="219" t="s">
        <v>579</v>
      </c>
      <c r="B329" s="220" t="s">
        <v>580</v>
      </c>
      <c r="C329" s="221">
        <f>SUM(C330:C331)</f>
        <v>211</v>
      </c>
      <c r="D329" s="221">
        <f>SUM(D331)</f>
        <v>231</v>
      </c>
      <c r="E329" s="135">
        <f>C329/D329*100</f>
        <v>91.34</v>
      </c>
    </row>
    <row r="330" spans="1:5" ht="14.25">
      <c r="A330" s="219" t="s">
        <v>180</v>
      </c>
      <c r="B330" s="220" t="s">
        <v>581</v>
      </c>
      <c r="C330" s="221">
        <v>16</v>
      </c>
      <c r="D330" s="221"/>
      <c r="E330" s="135"/>
    </row>
    <row r="331" spans="1:5" ht="14.25">
      <c r="A331" s="219" t="s">
        <v>173</v>
      </c>
      <c r="B331" s="220" t="s">
        <v>582</v>
      </c>
      <c r="C331" s="221">
        <v>195</v>
      </c>
      <c r="D331" s="221">
        <v>231</v>
      </c>
      <c r="E331" s="135">
        <f aca="true" t="shared" si="16" ref="E331:E348">C331/D331*100</f>
        <v>84.42</v>
      </c>
    </row>
    <row r="332" spans="1:5" ht="14.25">
      <c r="A332" s="219" t="s">
        <v>583</v>
      </c>
      <c r="B332" s="220" t="s">
        <v>584</v>
      </c>
      <c r="C332" s="221">
        <f>SUM(C333:C336)</f>
        <v>3662</v>
      </c>
      <c r="D332" s="221">
        <f>SUM(D333:D336)</f>
        <v>2325</v>
      </c>
      <c r="E332" s="135">
        <f t="shared" si="16"/>
        <v>157.51</v>
      </c>
    </row>
    <row r="333" spans="1:5" ht="14.25">
      <c r="A333" s="219" t="s">
        <v>159</v>
      </c>
      <c r="B333" s="220" t="s">
        <v>585</v>
      </c>
      <c r="C333" s="221">
        <v>0</v>
      </c>
      <c r="D333" s="221">
        <v>150</v>
      </c>
      <c r="E333" s="135">
        <f t="shared" si="16"/>
        <v>0</v>
      </c>
    </row>
    <row r="334" spans="1:5" ht="14.25">
      <c r="A334" s="219" t="s">
        <v>178</v>
      </c>
      <c r="B334" s="220" t="s">
        <v>586</v>
      </c>
      <c r="C334" s="221">
        <v>2887</v>
      </c>
      <c r="D334" s="221">
        <v>1703</v>
      </c>
      <c r="E334" s="135">
        <f t="shared" si="16"/>
        <v>169.52</v>
      </c>
    </row>
    <row r="335" spans="1:5" ht="14.25">
      <c r="A335" s="219" t="s">
        <v>161</v>
      </c>
      <c r="B335" s="220" t="s">
        <v>587</v>
      </c>
      <c r="C335" s="221">
        <v>570</v>
      </c>
      <c r="D335" s="221">
        <v>237</v>
      </c>
      <c r="E335" s="135">
        <f t="shared" si="16"/>
        <v>240.51</v>
      </c>
    </row>
    <row r="336" spans="1:5" ht="14.25">
      <c r="A336" s="219" t="s">
        <v>173</v>
      </c>
      <c r="B336" s="220" t="s">
        <v>588</v>
      </c>
      <c r="C336" s="221">
        <v>205</v>
      </c>
      <c r="D336" s="221">
        <v>235</v>
      </c>
      <c r="E336" s="135">
        <f t="shared" si="16"/>
        <v>87.23</v>
      </c>
    </row>
    <row r="337" spans="1:5" ht="14.25">
      <c r="A337" s="219" t="s">
        <v>589</v>
      </c>
      <c r="B337" s="220" t="s">
        <v>590</v>
      </c>
      <c r="C337" s="221">
        <f>SUM(C338)</f>
        <v>765</v>
      </c>
      <c r="D337" s="221">
        <f>SUM(D338)</f>
        <v>1374</v>
      </c>
      <c r="E337" s="135">
        <f t="shared" si="16"/>
        <v>55.68</v>
      </c>
    </row>
    <row r="338" spans="1:5" ht="14.25">
      <c r="A338" s="219" t="s">
        <v>178</v>
      </c>
      <c r="B338" s="220" t="s">
        <v>591</v>
      </c>
      <c r="C338" s="221">
        <v>765</v>
      </c>
      <c r="D338" s="221">
        <v>1374</v>
      </c>
      <c r="E338" s="135">
        <f t="shared" si="16"/>
        <v>55.68</v>
      </c>
    </row>
    <row r="339" spans="1:5" ht="14.25">
      <c r="A339" s="219" t="s">
        <v>592</v>
      </c>
      <c r="B339" s="220" t="s">
        <v>593</v>
      </c>
      <c r="C339" s="221">
        <f>SUM(C340:C341)</f>
        <v>3</v>
      </c>
      <c r="D339" s="221">
        <f>SUM(D340:D341)</f>
        <v>13</v>
      </c>
      <c r="E339" s="135">
        <f t="shared" si="16"/>
        <v>23.08</v>
      </c>
    </row>
    <row r="340" spans="1:5" ht="14.25">
      <c r="A340" s="219" t="s">
        <v>180</v>
      </c>
      <c r="B340" s="220" t="s">
        <v>594</v>
      </c>
      <c r="C340" s="221">
        <v>0</v>
      </c>
      <c r="D340" s="221">
        <v>8</v>
      </c>
      <c r="E340" s="135">
        <f t="shared" si="16"/>
        <v>0</v>
      </c>
    </row>
    <row r="341" spans="1:5" ht="14.25">
      <c r="A341" s="219" t="s">
        <v>161</v>
      </c>
      <c r="B341" s="220" t="s">
        <v>595</v>
      </c>
      <c r="C341" s="221">
        <v>3</v>
      </c>
      <c r="D341" s="221">
        <v>5</v>
      </c>
      <c r="E341" s="135">
        <f t="shared" si="16"/>
        <v>60</v>
      </c>
    </row>
    <row r="342" spans="1:5" ht="14.25">
      <c r="A342" s="219" t="s">
        <v>596</v>
      </c>
      <c r="B342" s="220" t="s">
        <v>597</v>
      </c>
      <c r="C342" s="221">
        <f>C343+C347+C349+C351+C353</f>
        <v>16025</v>
      </c>
      <c r="D342" s="221">
        <f>D343+D347+D351+D353</f>
        <v>2623</v>
      </c>
      <c r="E342" s="135">
        <f t="shared" si="16"/>
        <v>610.94</v>
      </c>
    </row>
    <row r="343" spans="1:5" ht="14.25">
      <c r="A343" s="219" t="s">
        <v>598</v>
      </c>
      <c r="B343" s="220" t="s">
        <v>599</v>
      </c>
      <c r="C343" s="221">
        <f>SUM(C344:C346)</f>
        <v>11066</v>
      </c>
      <c r="D343" s="221">
        <f>SUM(D344:D346)</f>
        <v>947</v>
      </c>
      <c r="E343" s="135">
        <f t="shared" si="16"/>
        <v>1168.53</v>
      </c>
    </row>
    <row r="344" spans="1:5" ht="14.25">
      <c r="A344" s="219" t="s">
        <v>159</v>
      </c>
      <c r="B344" s="220" t="s">
        <v>600</v>
      </c>
      <c r="C344" s="221">
        <v>248</v>
      </c>
      <c r="D344" s="221">
        <v>144</v>
      </c>
      <c r="E344" s="135">
        <f t="shared" si="16"/>
        <v>172.22</v>
      </c>
    </row>
    <row r="345" spans="1:5" ht="14.25">
      <c r="A345" s="219" t="s">
        <v>161</v>
      </c>
      <c r="B345" s="220" t="s">
        <v>601</v>
      </c>
      <c r="C345" s="221">
        <v>749</v>
      </c>
      <c r="D345" s="221">
        <v>745</v>
      </c>
      <c r="E345" s="135">
        <f t="shared" si="16"/>
        <v>100.54</v>
      </c>
    </row>
    <row r="346" spans="1:5" ht="14.25">
      <c r="A346" s="219" t="s">
        <v>173</v>
      </c>
      <c r="B346" s="220" t="s">
        <v>602</v>
      </c>
      <c r="C346" s="221">
        <v>10069</v>
      </c>
      <c r="D346" s="221">
        <v>58</v>
      </c>
      <c r="E346" s="135">
        <f t="shared" si="16"/>
        <v>17360.34</v>
      </c>
    </row>
    <row r="347" spans="1:5" ht="14.25">
      <c r="A347" s="219" t="s">
        <v>603</v>
      </c>
      <c r="B347" s="220" t="s">
        <v>604</v>
      </c>
      <c r="C347" s="221">
        <f>SUM(C348)</f>
        <v>1991</v>
      </c>
      <c r="D347" s="221">
        <f>SUM(D348)</f>
        <v>40</v>
      </c>
      <c r="E347" s="135">
        <f t="shared" si="16"/>
        <v>4977.5</v>
      </c>
    </row>
    <row r="348" spans="1:5" ht="14.25">
      <c r="A348" s="219" t="s">
        <v>159</v>
      </c>
      <c r="B348" s="220" t="s">
        <v>605</v>
      </c>
      <c r="C348" s="221">
        <v>1991</v>
      </c>
      <c r="D348" s="221">
        <v>40</v>
      </c>
      <c r="E348" s="135">
        <f t="shared" si="16"/>
        <v>4977.5</v>
      </c>
    </row>
    <row r="349" spans="1:5" ht="14.25">
      <c r="A349" s="219" t="s">
        <v>606</v>
      </c>
      <c r="B349" s="220" t="s">
        <v>607</v>
      </c>
      <c r="C349" s="221">
        <f>SUM(C350)</f>
        <v>288</v>
      </c>
      <c r="D349" s="221">
        <f>SUM(D350)</f>
        <v>0</v>
      </c>
      <c r="E349" s="135"/>
    </row>
    <row r="350" spans="1:5" ht="14.25">
      <c r="A350" s="219" t="s">
        <v>173</v>
      </c>
      <c r="B350" s="220" t="s">
        <v>608</v>
      </c>
      <c r="C350" s="221">
        <v>288</v>
      </c>
      <c r="D350" s="221"/>
      <c r="E350" s="135"/>
    </row>
    <row r="351" spans="1:5" ht="14.25">
      <c r="A351" s="219" t="s">
        <v>609</v>
      </c>
      <c r="B351" s="220" t="s">
        <v>610</v>
      </c>
      <c r="C351" s="221">
        <f>SUM(C352)</f>
        <v>2645</v>
      </c>
      <c r="D351" s="221">
        <f>SUM(D352)</f>
        <v>1602</v>
      </c>
      <c r="E351" s="135">
        <f aca="true" t="shared" si="17" ref="E351:E364">C351/D351*100</f>
        <v>165.11</v>
      </c>
    </row>
    <row r="352" spans="1:5" ht="14.25">
      <c r="A352" s="219" t="s">
        <v>159</v>
      </c>
      <c r="B352" s="220" t="s">
        <v>611</v>
      </c>
      <c r="C352" s="221">
        <v>2645</v>
      </c>
      <c r="D352" s="221">
        <v>1602</v>
      </c>
      <c r="E352" s="135">
        <f t="shared" si="17"/>
        <v>165.11</v>
      </c>
    </row>
    <row r="353" spans="1:5" ht="14.25">
      <c r="A353" s="219" t="s">
        <v>612</v>
      </c>
      <c r="B353" s="220" t="s">
        <v>613</v>
      </c>
      <c r="C353" s="221">
        <f>SUM(C354)</f>
        <v>35</v>
      </c>
      <c r="D353" s="221">
        <f>SUM(D354)</f>
        <v>34</v>
      </c>
      <c r="E353" s="135">
        <f t="shared" si="17"/>
        <v>102.94</v>
      </c>
    </row>
    <row r="354" spans="1:5" ht="14.25">
      <c r="A354" s="219" t="s">
        <v>159</v>
      </c>
      <c r="B354" s="220" t="s">
        <v>614</v>
      </c>
      <c r="C354" s="221">
        <v>35</v>
      </c>
      <c r="D354" s="221">
        <v>34</v>
      </c>
      <c r="E354" s="135">
        <f t="shared" si="17"/>
        <v>102.94</v>
      </c>
    </row>
    <row r="355" spans="1:5" ht="14.25">
      <c r="A355" s="219" t="s">
        <v>615</v>
      </c>
      <c r="B355" s="220" t="s">
        <v>616</v>
      </c>
      <c r="C355" s="221">
        <f>C356+C367+C379+C387+C390+C392+C396+C398</f>
        <v>20783</v>
      </c>
      <c r="D355" s="221">
        <f>D356+D367+D379+D387+D390+D392+D396+D398</f>
        <v>17417</v>
      </c>
      <c r="E355" s="135">
        <f t="shared" si="17"/>
        <v>119.33</v>
      </c>
    </row>
    <row r="356" spans="1:5" ht="14.25">
      <c r="A356" s="219" t="s">
        <v>617</v>
      </c>
      <c r="B356" s="220" t="s">
        <v>618</v>
      </c>
      <c r="C356" s="221">
        <f>SUM(C357:C366)</f>
        <v>4655</v>
      </c>
      <c r="D356" s="221">
        <f>SUM(D357:D366)</f>
        <v>6047</v>
      </c>
      <c r="E356" s="135">
        <f t="shared" si="17"/>
        <v>76.98</v>
      </c>
    </row>
    <row r="357" spans="1:5" ht="14.25">
      <c r="A357" s="219" t="s">
        <v>159</v>
      </c>
      <c r="B357" s="220" t="s">
        <v>619</v>
      </c>
      <c r="C357" s="221">
        <v>115</v>
      </c>
      <c r="D357" s="221">
        <v>308</v>
      </c>
      <c r="E357" s="135">
        <f t="shared" si="17"/>
        <v>37.34</v>
      </c>
    </row>
    <row r="358" spans="1:5" ht="14.25">
      <c r="A358" s="219" t="s">
        <v>161</v>
      </c>
      <c r="B358" s="220" t="s">
        <v>620</v>
      </c>
      <c r="C358" s="221">
        <v>2173</v>
      </c>
      <c r="D358" s="221">
        <v>1891</v>
      </c>
      <c r="E358" s="135">
        <f t="shared" si="17"/>
        <v>114.91</v>
      </c>
    </row>
    <row r="359" spans="1:5" ht="14.25">
      <c r="A359" s="219" t="s">
        <v>165</v>
      </c>
      <c r="B359" s="220" t="s">
        <v>621</v>
      </c>
      <c r="C359" s="221">
        <v>7</v>
      </c>
      <c r="D359" s="221">
        <v>3</v>
      </c>
      <c r="E359" s="135">
        <f t="shared" si="17"/>
        <v>233.33</v>
      </c>
    </row>
    <row r="360" spans="1:5" ht="14.25">
      <c r="A360" s="219" t="s">
        <v>169</v>
      </c>
      <c r="B360" s="220" t="s">
        <v>622</v>
      </c>
      <c r="C360" s="221">
        <v>183</v>
      </c>
      <c r="D360" s="221">
        <v>138</v>
      </c>
      <c r="E360" s="135">
        <f t="shared" si="17"/>
        <v>132.61</v>
      </c>
    </row>
    <row r="361" spans="1:5" ht="14.25">
      <c r="A361" s="219" t="s">
        <v>171</v>
      </c>
      <c r="B361" s="220" t="s">
        <v>623</v>
      </c>
      <c r="C361" s="221">
        <v>33</v>
      </c>
      <c r="D361" s="221">
        <v>31</v>
      </c>
      <c r="E361" s="135">
        <f t="shared" si="17"/>
        <v>106.45</v>
      </c>
    </row>
    <row r="362" spans="1:5" ht="14.25">
      <c r="A362" s="219" t="s">
        <v>335</v>
      </c>
      <c r="B362" s="220" t="s">
        <v>624</v>
      </c>
      <c r="C362" s="221">
        <v>50</v>
      </c>
      <c r="D362" s="221">
        <v>53</v>
      </c>
      <c r="E362" s="135">
        <f t="shared" si="17"/>
        <v>94.34</v>
      </c>
    </row>
    <row r="363" spans="1:5" ht="14.25">
      <c r="A363" s="219" t="s">
        <v>297</v>
      </c>
      <c r="B363" s="220" t="s">
        <v>625</v>
      </c>
      <c r="C363" s="221">
        <v>319</v>
      </c>
      <c r="D363" s="221">
        <v>55</v>
      </c>
      <c r="E363" s="135">
        <f t="shared" si="17"/>
        <v>580</v>
      </c>
    </row>
    <row r="364" spans="1:5" ht="14.25">
      <c r="A364" s="219" t="s">
        <v>626</v>
      </c>
      <c r="B364" s="220" t="s">
        <v>627</v>
      </c>
      <c r="C364" s="221">
        <v>3</v>
      </c>
      <c r="D364" s="221">
        <v>3</v>
      </c>
      <c r="E364" s="135">
        <f t="shared" si="17"/>
        <v>100</v>
      </c>
    </row>
    <row r="365" spans="1:5" ht="14.25">
      <c r="A365" s="219" t="s">
        <v>628</v>
      </c>
      <c r="B365" s="220" t="s">
        <v>629</v>
      </c>
      <c r="C365" s="221">
        <v>52</v>
      </c>
      <c r="D365" s="221"/>
      <c r="E365" s="135"/>
    </row>
    <row r="366" spans="1:5" ht="14.25">
      <c r="A366" s="219" t="s">
        <v>173</v>
      </c>
      <c r="B366" s="220" t="s">
        <v>630</v>
      </c>
      <c r="C366" s="221">
        <v>1720</v>
      </c>
      <c r="D366" s="221">
        <v>3565</v>
      </c>
      <c r="E366" s="135">
        <f aca="true" t="shared" si="18" ref="E366:E372">C366/D366*100</f>
        <v>48.25</v>
      </c>
    </row>
    <row r="367" spans="1:5" ht="14.25">
      <c r="A367" s="219" t="s">
        <v>631</v>
      </c>
      <c r="B367" s="220" t="s">
        <v>632</v>
      </c>
      <c r="C367" s="221">
        <f>SUM(C368:C378)</f>
        <v>3342</v>
      </c>
      <c r="D367" s="221">
        <f>SUM(D368:D378)</f>
        <v>2839</v>
      </c>
      <c r="E367" s="135">
        <f t="shared" si="18"/>
        <v>117.72</v>
      </c>
    </row>
    <row r="368" spans="1:5" ht="14.25">
      <c r="A368" s="219" t="s">
        <v>159</v>
      </c>
      <c r="B368" s="220" t="s">
        <v>633</v>
      </c>
      <c r="C368" s="221">
        <v>42</v>
      </c>
      <c r="D368" s="221">
        <v>107</v>
      </c>
      <c r="E368" s="135">
        <f t="shared" si="18"/>
        <v>39.25</v>
      </c>
    </row>
    <row r="369" spans="1:5" ht="14.25">
      <c r="A369" s="219" t="s">
        <v>161</v>
      </c>
      <c r="B369" s="220" t="s">
        <v>634</v>
      </c>
      <c r="C369" s="221">
        <v>1085</v>
      </c>
      <c r="D369" s="221">
        <v>988</v>
      </c>
      <c r="E369" s="135">
        <f t="shared" si="18"/>
        <v>109.82</v>
      </c>
    </row>
    <row r="370" spans="1:5" ht="14.25">
      <c r="A370" s="219" t="s">
        <v>163</v>
      </c>
      <c r="B370" s="220" t="s">
        <v>635</v>
      </c>
      <c r="C370" s="221">
        <v>15</v>
      </c>
      <c r="D370" s="221">
        <v>15</v>
      </c>
      <c r="E370" s="135">
        <f t="shared" si="18"/>
        <v>100</v>
      </c>
    </row>
    <row r="371" spans="1:5" ht="14.25">
      <c r="A371" s="219" t="s">
        <v>167</v>
      </c>
      <c r="B371" s="220" t="s">
        <v>636</v>
      </c>
      <c r="C371" s="221">
        <v>22</v>
      </c>
      <c r="D371" s="221">
        <v>22</v>
      </c>
      <c r="E371" s="135">
        <f t="shared" si="18"/>
        <v>100</v>
      </c>
    </row>
    <row r="372" spans="1:5" ht="14.25">
      <c r="A372" s="219" t="s">
        <v>171</v>
      </c>
      <c r="B372" s="220" t="s">
        <v>637</v>
      </c>
      <c r="C372" s="221">
        <v>1094</v>
      </c>
      <c r="D372" s="221">
        <v>1094</v>
      </c>
      <c r="E372" s="135">
        <f t="shared" si="18"/>
        <v>100</v>
      </c>
    </row>
    <row r="373" spans="1:5" ht="14.25">
      <c r="A373" s="219" t="s">
        <v>335</v>
      </c>
      <c r="B373" s="220" t="s">
        <v>638</v>
      </c>
      <c r="C373" s="221">
        <v>250</v>
      </c>
      <c r="D373" s="221"/>
      <c r="E373" s="135"/>
    </row>
    <row r="374" spans="1:5" ht="14.25">
      <c r="A374" s="219" t="s">
        <v>639</v>
      </c>
      <c r="B374" s="220" t="s">
        <v>640</v>
      </c>
      <c r="C374" s="221">
        <v>65</v>
      </c>
      <c r="D374" s="221">
        <v>65</v>
      </c>
      <c r="E374" s="135">
        <f aca="true" t="shared" si="19" ref="E374:E393">C374/D374*100</f>
        <v>100</v>
      </c>
    </row>
    <row r="375" spans="1:5" ht="14.25">
      <c r="A375" s="219" t="s">
        <v>323</v>
      </c>
      <c r="B375" s="220" t="s">
        <v>641</v>
      </c>
      <c r="C375" s="221">
        <v>0</v>
      </c>
      <c r="D375" s="221">
        <v>5</v>
      </c>
      <c r="E375" s="135">
        <f t="shared" si="19"/>
        <v>0</v>
      </c>
    </row>
    <row r="376" spans="1:5" ht="14.25">
      <c r="A376" s="219" t="s">
        <v>642</v>
      </c>
      <c r="B376" s="220" t="s">
        <v>643</v>
      </c>
      <c r="C376" s="221">
        <v>0</v>
      </c>
      <c r="D376" s="221">
        <v>200</v>
      </c>
      <c r="E376" s="135">
        <f t="shared" si="19"/>
        <v>0</v>
      </c>
    </row>
    <row r="377" spans="1:5" ht="14.25">
      <c r="A377" s="219" t="s">
        <v>644</v>
      </c>
      <c r="B377" s="220" t="s">
        <v>645</v>
      </c>
      <c r="C377" s="221">
        <v>596</v>
      </c>
      <c r="D377" s="221">
        <v>215</v>
      </c>
      <c r="E377" s="135">
        <f t="shared" si="19"/>
        <v>277.21</v>
      </c>
    </row>
    <row r="378" spans="1:5" ht="14.25">
      <c r="A378" s="219" t="s">
        <v>173</v>
      </c>
      <c r="B378" s="220" t="s">
        <v>646</v>
      </c>
      <c r="C378" s="221">
        <v>173</v>
      </c>
      <c r="D378" s="221">
        <v>128</v>
      </c>
      <c r="E378" s="135">
        <f t="shared" si="19"/>
        <v>135.16</v>
      </c>
    </row>
    <row r="379" spans="1:5" ht="14.25">
      <c r="A379" s="219" t="s">
        <v>647</v>
      </c>
      <c r="B379" s="220" t="s">
        <v>648</v>
      </c>
      <c r="C379" s="221">
        <f>SUM(C380:C386)</f>
        <v>5757</v>
      </c>
      <c r="D379" s="221">
        <f>SUM(D380:D386)</f>
        <v>1540</v>
      </c>
      <c r="E379" s="135">
        <f t="shared" si="19"/>
        <v>373.83</v>
      </c>
    </row>
    <row r="380" spans="1:5" ht="14.25">
      <c r="A380" s="219" t="s">
        <v>159</v>
      </c>
      <c r="B380" s="220" t="s">
        <v>649</v>
      </c>
      <c r="C380" s="221">
        <v>127</v>
      </c>
      <c r="D380" s="221">
        <v>226</v>
      </c>
      <c r="E380" s="135">
        <f t="shared" si="19"/>
        <v>56.19</v>
      </c>
    </row>
    <row r="381" spans="1:5" ht="14.25">
      <c r="A381" s="219" t="s">
        <v>163</v>
      </c>
      <c r="B381" s="220" t="s">
        <v>650</v>
      </c>
      <c r="C381" s="221">
        <v>603</v>
      </c>
      <c r="D381" s="221">
        <v>5</v>
      </c>
      <c r="E381" s="135">
        <f t="shared" si="19"/>
        <v>12060</v>
      </c>
    </row>
    <row r="382" spans="1:5" ht="14.25">
      <c r="A382" s="219" t="s">
        <v>165</v>
      </c>
      <c r="B382" s="220" t="s">
        <v>651</v>
      </c>
      <c r="C382" s="221">
        <v>420</v>
      </c>
      <c r="D382" s="221">
        <v>347</v>
      </c>
      <c r="E382" s="135">
        <f t="shared" si="19"/>
        <v>121.04</v>
      </c>
    </row>
    <row r="383" spans="1:5" ht="14.25">
      <c r="A383" s="219" t="s">
        <v>335</v>
      </c>
      <c r="B383" s="220" t="s">
        <v>652</v>
      </c>
      <c r="C383" s="221">
        <v>380</v>
      </c>
      <c r="D383" s="221">
        <v>135</v>
      </c>
      <c r="E383" s="135">
        <f t="shared" si="19"/>
        <v>281.48</v>
      </c>
    </row>
    <row r="384" spans="1:5" ht="14.25">
      <c r="A384" s="219" t="s">
        <v>297</v>
      </c>
      <c r="B384" s="220" t="s">
        <v>653</v>
      </c>
      <c r="C384" s="221">
        <v>71</v>
      </c>
      <c r="D384" s="221">
        <v>71</v>
      </c>
      <c r="E384" s="135">
        <f t="shared" si="19"/>
        <v>100</v>
      </c>
    </row>
    <row r="385" spans="1:5" ht="14.25">
      <c r="A385" s="219" t="s">
        <v>654</v>
      </c>
      <c r="B385" s="220" t="s">
        <v>655</v>
      </c>
      <c r="C385" s="221">
        <v>20</v>
      </c>
      <c r="D385" s="221">
        <v>70</v>
      </c>
      <c r="E385" s="135">
        <f t="shared" si="19"/>
        <v>28.57</v>
      </c>
    </row>
    <row r="386" spans="1:5" ht="14.25">
      <c r="A386" s="219" t="s">
        <v>173</v>
      </c>
      <c r="B386" s="220" t="s">
        <v>656</v>
      </c>
      <c r="C386" s="221">
        <v>4136</v>
      </c>
      <c r="D386" s="221">
        <v>686</v>
      </c>
      <c r="E386" s="135">
        <f t="shared" si="19"/>
        <v>602.92</v>
      </c>
    </row>
    <row r="387" spans="1:5" ht="14.25">
      <c r="A387" s="219" t="s">
        <v>657</v>
      </c>
      <c r="B387" s="220" t="s">
        <v>658</v>
      </c>
      <c r="C387" s="221">
        <f>SUM(C388:C389)</f>
        <v>526</v>
      </c>
      <c r="D387" s="221">
        <f>SUM(D388:D389)</f>
        <v>625</v>
      </c>
      <c r="E387" s="135">
        <f t="shared" si="19"/>
        <v>84.16</v>
      </c>
    </row>
    <row r="388" spans="1:5" ht="14.25">
      <c r="A388" s="219" t="s">
        <v>163</v>
      </c>
      <c r="B388" s="220" t="s">
        <v>659</v>
      </c>
      <c r="C388" s="221">
        <v>122</v>
      </c>
      <c r="D388" s="221">
        <v>83</v>
      </c>
      <c r="E388" s="135">
        <f t="shared" si="19"/>
        <v>146.99</v>
      </c>
    </row>
    <row r="389" spans="1:5" ht="14.25">
      <c r="A389" s="219" t="s">
        <v>173</v>
      </c>
      <c r="B389" s="220" t="s">
        <v>660</v>
      </c>
      <c r="C389" s="221">
        <v>404</v>
      </c>
      <c r="D389" s="221">
        <v>542</v>
      </c>
      <c r="E389" s="135">
        <f t="shared" si="19"/>
        <v>74.54</v>
      </c>
    </row>
    <row r="390" spans="1:5" ht="14.25">
      <c r="A390" s="219" t="s">
        <v>661</v>
      </c>
      <c r="B390" s="220" t="s">
        <v>662</v>
      </c>
      <c r="C390" s="221">
        <f>SUM(C391)</f>
        <v>50</v>
      </c>
      <c r="D390" s="221">
        <f>SUM(D391)</f>
        <v>50</v>
      </c>
      <c r="E390" s="135">
        <f t="shared" si="19"/>
        <v>100</v>
      </c>
    </row>
    <row r="391" spans="1:5" ht="14.25">
      <c r="A391" s="219" t="s">
        <v>173</v>
      </c>
      <c r="B391" s="220" t="s">
        <v>663</v>
      </c>
      <c r="C391" s="221">
        <v>50</v>
      </c>
      <c r="D391" s="221">
        <v>50</v>
      </c>
      <c r="E391" s="135">
        <f t="shared" si="19"/>
        <v>100</v>
      </c>
    </row>
    <row r="392" spans="1:5" ht="14.25">
      <c r="A392" s="219" t="s">
        <v>664</v>
      </c>
      <c r="B392" s="220" t="s">
        <v>665</v>
      </c>
      <c r="C392" s="221">
        <f>SUM(C393:C395)</f>
        <v>4093</v>
      </c>
      <c r="D392" s="221">
        <f>SUM(D393:D395)</f>
        <v>4316</v>
      </c>
      <c r="E392" s="135">
        <f t="shared" si="19"/>
        <v>94.83</v>
      </c>
    </row>
    <row r="393" spans="1:5" ht="14.25">
      <c r="A393" s="219" t="s">
        <v>159</v>
      </c>
      <c r="B393" s="220" t="s">
        <v>666</v>
      </c>
      <c r="C393" s="221">
        <v>760</v>
      </c>
      <c r="D393" s="221">
        <v>1040</v>
      </c>
      <c r="E393" s="135">
        <f t="shared" si="19"/>
        <v>73.08</v>
      </c>
    </row>
    <row r="394" spans="1:5" ht="14.25">
      <c r="A394" s="219" t="s">
        <v>161</v>
      </c>
      <c r="B394" s="220" t="s">
        <v>667</v>
      </c>
      <c r="C394" s="221">
        <v>13</v>
      </c>
      <c r="D394" s="221"/>
      <c r="E394" s="135"/>
    </row>
    <row r="395" spans="1:5" ht="14.25">
      <c r="A395" s="219" t="s">
        <v>163</v>
      </c>
      <c r="B395" s="220" t="s">
        <v>668</v>
      </c>
      <c r="C395" s="221">
        <v>3320</v>
      </c>
      <c r="D395" s="221">
        <v>3276</v>
      </c>
      <c r="E395" s="135">
        <f>C395/D395*100</f>
        <v>101.34</v>
      </c>
    </row>
    <row r="396" spans="1:5" ht="14.25">
      <c r="A396" s="219" t="s">
        <v>669</v>
      </c>
      <c r="B396" s="220" t="s">
        <v>670</v>
      </c>
      <c r="C396" s="221">
        <f>SUM(C397)</f>
        <v>360</v>
      </c>
      <c r="D396" s="221"/>
      <c r="E396" s="135"/>
    </row>
    <row r="397" spans="1:5" ht="14.25">
      <c r="A397" s="219" t="s">
        <v>173</v>
      </c>
      <c r="B397" s="220" t="s">
        <v>671</v>
      </c>
      <c r="C397" s="221">
        <v>360</v>
      </c>
      <c r="D397" s="221"/>
      <c r="E397" s="135"/>
    </row>
    <row r="398" spans="1:5" ht="14.25">
      <c r="A398" s="219" t="s">
        <v>672</v>
      </c>
      <c r="B398" s="220" t="s">
        <v>673</v>
      </c>
      <c r="C398" s="221">
        <f>SUM(C399)</f>
        <v>2000</v>
      </c>
      <c r="D398" s="221">
        <f>SUM(D399)</f>
        <v>2000</v>
      </c>
      <c r="E398" s="135">
        <f>C398/D398*100</f>
        <v>100</v>
      </c>
    </row>
    <row r="399" spans="1:5" ht="14.25">
      <c r="A399" s="219" t="s">
        <v>173</v>
      </c>
      <c r="B399" s="220" t="s">
        <v>674</v>
      </c>
      <c r="C399" s="221">
        <v>2000</v>
      </c>
      <c r="D399" s="221">
        <v>2000</v>
      </c>
      <c r="E399" s="135">
        <f>C399/D399*100</f>
        <v>100</v>
      </c>
    </row>
    <row r="400" spans="1:5" ht="14.25">
      <c r="A400" s="219" t="s">
        <v>675</v>
      </c>
      <c r="B400" s="220" t="s">
        <v>676</v>
      </c>
      <c r="C400" s="221">
        <f>SUM(C401,C407)</f>
        <v>7202</v>
      </c>
      <c r="D400" s="221">
        <f>SUM(D401,D407)</f>
        <v>2244</v>
      </c>
      <c r="E400" s="135">
        <f>C400/D400*100</f>
        <v>320.94</v>
      </c>
    </row>
    <row r="401" spans="1:5" ht="14.25">
      <c r="A401" s="219" t="s">
        <v>677</v>
      </c>
      <c r="B401" s="220" t="s">
        <v>678</v>
      </c>
      <c r="C401" s="221">
        <f>SUM(C402:C406)</f>
        <v>3369</v>
      </c>
      <c r="D401" s="221">
        <f>SUM(D402:D405)</f>
        <v>624</v>
      </c>
      <c r="E401" s="135">
        <f>C401/D401*100</f>
        <v>539.9</v>
      </c>
    </row>
    <row r="402" spans="1:5" ht="14.25">
      <c r="A402" s="219" t="s">
        <v>159</v>
      </c>
      <c r="B402" s="220" t="s">
        <v>679</v>
      </c>
      <c r="C402" s="221">
        <v>634</v>
      </c>
      <c r="D402" s="221">
        <v>556</v>
      </c>
      <c r="E402" s="135">
        <f>C402/D402*100</f>
        <v>114.03</v>
      </c>
    </row>
    <row r="403" spans="1:5" ht="14.25">
      <c r="A403" s="219" t="s">
        <v>161</v>
      </c>
      <c r="B403" s="220" t="s">
        <v>680</v>
      </c>
      <c r="C403" s="221">
        <v>1500</v>
      </c>
      <c r="D403" s="221"/>
      <c r="E403" s="135"/>
    </row>
    <row r="404" spans="1:5" ht="14.25">
      <c r="A404" s="219" t="s">
        <v>165</v>
      </c>
      <c r="B404" s="220" t="s">
        <v>681</v>
      </c>
      <c r="C404" s="221">
        <v>21</v>
      </c>
      <c r="D404" s="221">
        <v>61</v>
      </c>
      <c r="E404" s="135">
        <f>C404/D404*100</f>
        <v>34.43</v>
      </c>
    </row>
    <row r="405" spans="1:5" ht="14.25">
      <c r="A405" s="219" t="s">
        <v>654</v>
      </c>
      <c r="B405" s="220" t="s">
        <v>682</v>
      </c>
      <c r="C405" s="221">
        <v>7</v>
      </c>
      <c r="D405" s="221">
        <v>7</v>
      </c>
      <c r="E405" s="135">
        <f>C405/D405*100</f>
        <v>100</v>
      </c>
    </row>
    <row r="406" spans="1:5" ht="14.25">
      <c r="A406" s="219" t="s">
        <v>173</v>
      </c>
      <c r="B406" s="220" t="s">
        <v>683</v>
      </c>
      <c r="C406" s="221">
        <v>1207</v>
      </c>
      <c r="D406" s="221"/>
      <c r="E406" s="135"/>
    </row>
    <row r="407" spans="1:5" ht="14.25">
      <c r="A407" s="219" t="s">
        <v>684</v>
      </c>
      <c r="B407" s="220" t="s">
        <v>685</v>
      </c>
      <c r="C407" s="221">
        <f>SUM(C408)</f>
        <v>3833</v>
      </c>
      <c r="D407" s="221">
        <f>SUM(D408)</f>
        <v>1620</v>
      </c>
      <c r="E407" s="135">
        <f aca="true" t="shared" si="20" ref="E407:E415">C407/D407*100</f>
        <v>236.6</v>
      </c>
    </row>
    <row r="408" spans="1:5" ht="14.25">
      <c r="A408" s="219" t="s">
        <v>159</v>
      </c>
      <c r="B408" s="220" t="s">
        <v>686</v>
      </c>
      <c r="C408" s="221">
        <v>3833</v>
      </c>
      <c r="D408" s="221">
        <v>1620</v>
      </c>
      <c r="E408" s="135">
        <f t="shared" si="20"/>
        <v>236.6</v>
      </c>
    </row>
    <row r="409" spans="1:5" ht="14.25">
      <c r="A409" s="219" t="s">
        <v>687</v>
      </c>
      <c r="B409" s="220" t="s">
        <v>688</v>
      </c>
      <c r="C409" s="221">
        <f>C410</f>
        <v>5150</v>
      </c>
      <c r="D409" s="221">
        <f>D410</f>
        <v>3187</v>
      </c>
      <c r="E409" s="135">
        <f t="shared" si="20"/>
        <v>161.59</v>
      </c>
    </row>
    <row r="410" spans="1:5" ht="14.25">
      <c r="A410" s="219" t="s">
        <v>689</v>
      </c>
      <c r="B410" s="220" t="s">
        <v>690</v>
      </c>
      <c r="C410" s="221">
        <f>SUM(C411)</f>
        <v>5150</v>
      </c>
      <c r="D410" s="221">
        <f>SUM(D411)</f>
        <v>3187</v>
      </c>
      <c r="E410" s="135">
        <f t="shared" si="20"/>
        <v>161.59</v>
      </c>
    </row>
    <row r="411" spans="1:5" ht="14.25">
      <c r="A411" s="219" t="s">
        <v>173</v>
      </c>
      <c r="B411" s="220" t="s">
        <v>691</v>
      </c>
      <c r="C411" s="221">
        <v>5150</v>
      </c>
      <c r="D411" s="221">
        <v>3187</v>
      </c>
      <c r="E411" s="135">
        <f t="shared" si="20"/>
        <v>161.59</v>
      </c>
    </row>
    <row r="412" spans="1:5" ht="14.25">
      <c r="A412" s="219" t="s">
        <v>692</v>
      </c>
      <c r="B412" s="220" t="s">
        <v>693</v>
      </c>
      <c r="C412" s="221">
        <f>C413</f>
        <v>243</v>
      </c>
      <c r="D412" s="221">
        <f>D413</f>
        <v>205</v>
      </c>
      <c r="E412" s="135">
        <f t="shared" si="20"/>
        <v>118.54</v>
      </c>
    </row>
    <row r="413" spans="1:5" ht="14.25">
      <c r="A413" s="219" t="s">
        <v>694</v>
      </c>
      <c r="B413" s="220" t="s">
        <v>695</v>
      </c>
      <c r="C413" s="221">
        <f>SUM(C414:C415)</f>
        <v>243</v>
      </c>
      <c r="D413" s="221">
        <f>SUM(D414:D415)</f>
        <v>205</v>
      </c>
      <c r="E413" s="135">
        <f t="shared" si="20"/>
        <v>118.54</v>
      </c>
    </row>
    <row r="414" spans="1:5" ht="14.25">
      <c r="A414" s="219" t="s">
        <v>159</v>
      </c>
      <c r="B414" s="220" t="s">
        <v>696</v>
      </c>
      <c r="C414" s="221">
        <v>154</v>
      </c>
      <c r="D414" s="221">
        <v>141</v>
      </c>
      <c r="E414" s="135">
        <f t="shared" si="20"/>
        <v>109.22</v>
      </c>
    </row>
    <row r="415" spans="1:5" ht="14.25">
      <c r="A415" s="219" t="s">
        <v>173</v>
      </c>
      <c r="B415" s="220" t="s">
        <v>697</v>
      </c>
      <c r="C415" s="221">
        <v>89</v>
      </c>
      <c r="D415" s="221">
        <v>64</v>
      </c>
      <c r="E415" s="135">
        <f t="shared" si="20"/>
        <v>139.06</v>
      </c>
    </row>
    <row r="416" spans="1:5" ht="14.25">
      <c r="A416" s="219" t="s">
        <v>698</v>
      </c>
      <c r="B416" s="220" t="s">
        <v>699</v>
      </c>
      <c r="C416" s="221">
        <f>C417+C421</f>
        <v>1758</v>
      </c>
      <c r="D416" s="221">
        <f>D417+D421</f>
        <v>963</v>
      </c>
      <c r="E416" s="135">
        <f aca="true" t="shared" si="21" ref="E416:E427">C416/D416*100</f>
        <v>182.55</v>
      </c>
    </row>
    <row r="417" spans="1:5" ht="14.25">
      <c r="A417" s="219" t="s">
        <v>700</v>
      </c>
      <c r="B417" s="220" t="s">
        <v>701</v>
      </c>
      <c r="C417" s="221">
        <f>SUM(C418:C420)</f>
        <v>1617</v>
      </c>
      <c r="D417" s="221">
        <f>SUM(D418:D420)</f>
        <v>840</v>
      </c>
      <c r="E417" s="135">
        <f t="shared" si="21"/>
        <v>192.5</v>
      </c>
    </row>
    <row r="418" spans="1:5" ht="14.25">
      <c r="A418" s="219" t="s">
        <v>159</v>
      </c>
      <c r="B418" s="220" t="s">
        <v>702</v>
      </c>
      <c r="C418" s="221">
        <v>824</v>
      </c>
      <c r="D418" s="221">
        <v>721</v>
      </c>
      <c r="E418" s="135">
        <f t="shared" si="21"/>
        <v>114.29</v>
      </c>
    </row>
    <row r="419" spans="1:5" ht="14.25">
      <c r="A419" s="219" t="s">
        <v>180</v>
      </c>
      <c r="B419" s="220" t="s">
        <v>703</v>
      </c>
      <c r="C419" s="221">
        <v>0</v>
      </c>
      <c r="D419" s="221">
        <v>92</v>
      </c>
      <c r="E419" s="135">
        <f t="shared" si="21"/>
        <v>0</v>
      </c>
    </row>
    <row r="420" spans="1:5" ht="14.25">
      <c r="A420" s="219" t="s">
        <v>193</v>
      </c>
      <c r="B420" s="220" t="s">
        <v>704</v>
      </c>
      <c r="C420" s="221">
        <v>793</v>
      </c>
      <c r="D420" s="221">
        <v>27</v>
      </c>
      <c r="E420" s="135">
        <f t="shared" si="21"/>
        <v>2937.04</v>
      </c>
    </row>
    <row r="421" spans="1:5" ht="14.25">
      <c r="A421" s="219" t="s">
        <v>705</v>
      </c>
      <c r="B421" s="220" t="s">
        <v>706</v>
      </c>
      <c r="C421" s="221">
        <f>SUM(C422:C427)</f>
        <v>141</v>
      </c>
      <c r="D421" s="221">
        <f>SUM(D422:D427)</f>
        <v>123</v>
      </c>
      <c r="E421" s="135">
        <f t="shared" si="21"/>
        <v>114.63</v>
      </c>
    </row>
    <row r="422" spans="1:5" ht="14.25">
      <c r="A422" s="219" t="s">
        <v>159</v>
      </c>
      <c r="B422" s="220" t="s">
        <v>247</v>
      </c>
      <c r="C422" s="221">
        <v>0</v>
      </c>
      <c r="D422" s="221">
        <v>85</v>
      </c>
      <c r="E422" s="135">
        <f t="shared" si="21"/>
        <v>0</v>
      </c>
    </row>
    <row r="423" spans="1:5" ht="14.25">
      <c r="A423" s="219" t="s">
        <v>161</v>
      </c>
      <c r="B423" s="220" t="s">
        <v>707</v>
      </c>
      <c r="C423" s="221">
        <v>102</v>
      </c>
      <c r="D423" s="221"/>
      <c r="E423" s="135"/>
    </row>
    <row r="424" spans="1:5" ht="14.25">
      <c r="A424" s="219" t="s">
        <v>167</v>
      </c>
      <c r="B424" s="220" t="s">
        <v>708</v>
      </c>
      <c r="C424" s="221">
        <v>4</v>
      </c>
      <c r="D424" s="221">
        <v>4</v>
      </c>
      <c r="E424" s="135">
        <f aca="true" t="shared" si="22" ref="E424:E429">C424/D424*100</f>
        <v>100</v>
      </c>
    </row>
    <row r="425" spans="1:5" ht="14.25">
      <c r="A425" s="219" t="s">
        <v>171</v>
      </c>
      <c r="B425" s="220" t="s">
        <v>709</v>
      </c>
      <c r="C425" s="221">
        <v>16</v>
      </c>
      <c r="D425" s="221">
        <v>16</v>
      </c>
      <c r="E425" s="135">
        <f t="shared" si="22"/>
        <v>100</v>
      </c>
    </row>
    <row r="426" spans="1:5" ht="14.25">
      <c r="A426" s="219" t="s">
        <v>710</v>
      </c>
      <c r="B426" s="220" t="s">
        <v>711</v>
      </c>
      <c r="C426" s="221">
        <v>14</v>
      </c>
      <c r="D426" s="221">
        <v>14</v>
      </c>
      <c r="E426" s="135">
        <f t="shared" si="22"/>
        <v>100</v>
      </c>
    </row>
    <row r="427" spans="1:5" ht="14.25">
      <c r="A427" s="219" t="s">
        <v>173</v>
      </c>
      <c r="B427" s="220" t="s">
        <v>712</v>
      </c>
      <c r="C427" s="221">
        <v>5</v>
      </c>
      <c r="D427" s="221">
        <v>4</v>
      </c>
      <c r="E427" s="135">
        <f t="shared" si="22"/>
        <v>125</v>
      </c>
    </row>
    <row r="428" spans="1:5" ht="14.25">
      <c r="A428" s="219" t="s">
        <v>713</v>
      </c>
      <c r="B428" s="220" t="s">
        <v>714</v>
      </c>
      <c r="C428" s="221">
        <f>C429+C432</f>
        <v>879</v>
      </c>
      <c r="D428" s="221">
        <f>D429+D432</f>
        <v>28</v>
      </c>
      <c r="E428" s="135">
        <f t="shared" si="22"/>
        <v>3139.29</v>
      </c>
    </row>
    <row r="429" spans="1:5" ht="14.25">
      <c r="A429" s="219" t="s">
        <v>715</v>
      </c>
      <c r="B429" s="220" t="s">
        <v>716</v>
      </c>
      <c r="C429" s="221">
        <f>SUM(C430:C431)</f>
        <v>838</v>
      </c>
      <c r="D429" s="221">
        <f>SUM(D430:D431)</f>
        <v>15</v>
      </c>
      <c r="E429" s="135">
        <f t="shared" si="22"/>
        <v>5586.67</v>
      </c>
    </row>
    <row r="430" spans="1:5" ht="14.25">
      <c r="A430" s="219" t="s">
        <v>180</v>
      </c>
      <c r="B430" s="220" t="s">
        <v>717</v>
      </c>
      <c r="C430" s="221">
        <v>838</v>
      </c>
      <c r="D430" s="221"/>
      <c r="E430" s="135"/>
    </row>
    <row r="431" spans="1:5" ht="14.25">
      <c r="A431" s="219" t="s">
        <v>173</v>
      </c>
      <c r="B431" s="220" t="s">
        <v>718</v>
      </c>
      <c r="C431" s="221">
        <v>0</v>
      </c>
      <c r="D431" s="221">
        <v>15</v>
      </c>
      <c r="E431" s="135">
        <f aca="true" t="shared" si="23" ref="E431:E448">C431/D431*100</f>
        <v>0</v>
      </c>
    </row>
    <row r="432" spans="1:5" ht="14.25">
      <c r="A432" s="219" t="s">
        <v>719</v>
      </c>
      <c r="B432" s="220" t="s">
        <v>720</v>
      </c>
      <c r="C432" s="221">
        <f>SUM(C433:C434)</f>
        <v>41</v>
      </c>
      <c r="D432" s="221">
        <f>SUM(D433:D434)</f>
        <v>13</v>
      </c>
      <c r="E432" s="135">
        <f t="shared" si="23"/>
        <v>315.38</v>
      </c>
    </row>
    <row r="433" spans="1:5" ht="14.25">
      <c r="A433" s="219" t="s">
        <v>159</v>
      </c>
      <c r="B433" s="220" t="s">
        <v>721</v>
      </c>
      <c r="C433" s="221">
        <v>20</v>
      </c>
      <c r="D433" s="221">
        <v>10</v>
      </c>
      <c r="E433" s="135">
        <f t="shared" si="23"/>
        <v>200</v>
      </c>
    </row>
    <row r="434" spans="1:5" ht="14.25">
      <c r="A434" s="219" t="s">
        <v>173</v>
      </c>
      <c r="B434" s="220" t="s">
        <v>722</v>
      </c>
      <c r="C434" s="221">
        <v>21</v>
      </c>
      <c r="D434" s="221">
        <v>3</v>
      </c>
      <c r="E434" s="135">
        <f t="shared" si="23"/>
        <v>700</v>
      </c>
    </row>
    <row r="435" spans="1:5" ht="14.25">
      <c r="A435" s="219" t="s">
        <v>723</v>
      </c>
      <c r="B435" s="220" t="s">
        <v>724</v>
      </c>
      <c r="C435" s="221">
        <f>SUM(C436,C440)</f>
        <v>731</v>
      </c>
      <c r="D435" s="221">
        <f>D436</f>
        <v>543</v>
      </c>
      <c r="E435" s="135">
        <f t="shared" si="23"/>
        <v>134.62</v>
      </c>
    </row>
    <row r="436" spans="1:5" ht="14.25">
      <c r="A436" s="219" t="s">
        <v>725</v>
      </c>
      <c r="B436" s="220" t="s">
        <v>726</v>
      </c>
      <c r="C436" s="221">
        <f>SUM(C437:C439)</f>
        <v>729</v>
      </c>
      <c r="D436" s="221">
        <f>SUM(D437:D439)</f>
        <v>543</v>
      </c>
      <c r="E436" s="135">
        <f t="shared" si="23"/>
        <v>134.25</v>
      </c>
    </row>
    <row r="437" spans="1:5" ht="14.25">
      <c r="A437" s="219" t="s">
        <v>178</v>
      </c>
      <c r="B437" s="220" t="s">
        <v>727</v>
      </c>
      <c r="C437" s="221">
        <v>0</v>
      </c>
      <c r="D437" s="221">
        <v>3</v>
      </c>
      <c r="E437" s="135">
        <f t="shared" si="23"/>
        <v>0</v>
      </c>
    </row>
    <row r="438" spans="1:5" ht="14.25">
      <c r="A438" s="219" t="s">
        <v>728</v>
      </c>
      <c r="B438" s="220" t="s">
        <v>729</v>
      </c>
      <c r="C438" s="221">
        <v>580</v>
      </c>
      <c r="D438" s="221">
        <v>430</v>
      </c>
      <c r="E438" s="135">
        <f t="shared" si="23"/>
        <v>134.88</v>
      </c>
    </row>
    <row r="439" spans="1:5" ht="14.25">
      <c r="A439" s="219" t="s">
        <v>193</v>
      </c>
      <c r="B439" s="220" t="s">
        <v>730</v>
      </c>
      <c r="C439" s="221">
        <v>149</v>
      </c>
      <c r="D439" s="221">
        <v>110</v>
      </c>
      <c r="E439" s="135">
        <f t="shared" si="23"/>
        <v>135.45</v>
      </c>
    </row>
    <row r="440" spans="1:5" ht="14.25">
      <c r="A440" s="219" t="s">
        <v>731</v>
      </c>
      <c r="B440" s="220" t="s">
        <v>732</v>
      </c>
      <c r="C440" s="221">
        <f>SUM(C441)</f>
        <v>2</v>
      </c>
      <c r="D440" s="221">
        <f>SUM(D441)</f>
        <v>0</v>
      </c>
      <c r="E440" s="135"/>
    </row>
    <row r="441" spans="1:5" ht="14.25">
      <c r="A441" s="219" t="s">
        <v>178</v>
      </c>
      <c r="B441" s="220" t="s">
        <v>733</v>
      </c>
      <c r="C441" s="221">
        <v>2</v>
      </c>
      <c r="D441" s="221"/>
      <c r="E441" s="135"/>
    </row>
    <row r="442" spans="1:5" ht="14.25">
      <c r="A442" s="219" t="s">
        <v>734</v>
      </c>
      <c r="B442" s="220" t="s">
        <v>735</v>
      </c>
      <c r="C442" s="221">
        <f>SUM(C443,C449,C451,C455)</f>
        <v>1040</v>
      </c>
      <c r="D442" s="221">
        <f>SUM(D443,D449,D451,D455)</f>
        <v>900</v>
      </c>
      <c r="E442" s="135">
        <f aca="true" t="shared" si="24" ref="E440:E461">C442/D442*100</f>
        <v>115.56</v>
      </c>
    </row>
    <row r="443" spans="1:5" ht="14.25">
      <c r="A443" s="219" t="s">
        <v>736</v>
      </c>
      <c r="B443" s="220" t="s">
        <v>737</v>
      </c>
      <c r="C443" s="221">
        <f>SUM(C444:C448)</f>
        <v>318</v>
      </c>
      <c r="D443" s="221">
        <f>SUM(D444:D448)</f>
        <v>306</v>
      </c>
      <c r="E443" s="135">
        <f t="shared" si="24"/>
        <v>103.92</v>
      </c>
    </row>
    <row r="444" spans="1:5" ht="14.25">
      <c r="A444" s="219" t="s">
        <v>159</v>
      </c>
      <c r="B444" s="220" t="s">
        <v>247</v>
      </c>
      <c r="C444" s="221">
        <v>197</v>
      </c>
      <c r="D444" s="221">
        <v>246</v>
      </c>
      <c r="E444" s="135">
        <f t="shared" si="24"/>
        <v>80.08</v>
      </c>
    </row>
    <row r="445" spans="1:5" ht="14.25">
      <c r="A445" s="219" t="s">
        <v>165</v>
      </c>
      <c r="B445" s="220" t="s">
        <v>738</v>
      </c>
      <c r="C445" s="221">
        <v>85</v>
      </c>
      <c r="D445" s="221">
        <v>15</v>
      </c>
      <c r="E445" s="135">
        <f t="shared" si="24"/>
        <v>566.67</v>
      </c>
    </row>
    <row r="446" spans="1:5" ht="14.25">
      <c r="A446" s="219" t="s">
        <v>169</v>
      </c>
      <c r="B446" s="220" t="s">
        <v>739</v>
      </c>
      <c r="C446" s="221">
        <v>1</v>
      </c>
      <c r="D446" s="221">
        <v>35</v>
      </c>
      <c r="E446" s="135">
        <f t="shared" si="24"/>
        <v>2.86</v>
      </c>
    </row>
    <row r="447" spans="1:5" ht="14.25">
      <c r="A447" s="219" t="s">
        <v>193</v>
      </c>
      <c r="B447" s="220" t="s">
        <v>740</v>
      </c>
      <c r="C447" s="221">
        <v>22</v>
      </c>
      <c r="D447" s="221"/>
      <c r="E447" s="135"/>
    </row>
    <row r="448" spans="1:5" ht="14.25">
      <c r="A448" s="219" t="s">
        <v>173</v>
      </c>
      <c r="B448" s="220" t="s">
        <v>741</v>
      </c>
      <c r="C448" s="221">
        <v>13</v>
      </c>
      <c r="D448" s="221">
        <v>10</v>
      </c>
      <c r="E448" s="135">
        <f t="shared" si="24"/>
        <v>130</v>
      </c>
    </row>
    <row r="449" spans="1:5" ht="14.25">
      <c r="A449" s="219" t="s">
        <v>742</v>
      </c>
      <c r="B449" s="220" t="s">
        <v>743</v>
      </c>
      <c r="C449" s="221">
        <f>SUM(C450)</f>
        <v>493</v>
      </c>
      <c r="D449" s="221">
        <f>SUM(D450)</f>
        <v>493</v>
      </c>
      <c r="E449" s="135">
        <f t="shared" si="24"/>
        <v>100</v>
      </c>
    </row>
    <row r="450" spans="1:5" ht="14.25">
      <c r="A450" s="219" t="s">
        <v>173</v>
      </c>
      <c r="B450" s="220" t="s">
        <v>744</v>
      </c>
      <c r="C450" s="221">
        <v>493</v>
      </c>
      <c r="D450" s="221">
        <v>493</v>
      </c>
      <c r="E450" s="135">
        <f t="shared" si="24"/>
        <v>100</v>
      </c>
    </row>
    <row r="451" spans="1:5" ht="14.25">
      <c r="A451" s="219" t="s">
        <v>745</v>
      </c>
      <c r="B451" s="220" t="s">
        <v>746</v>
      </c>
      <c r="C451" s="221">
        <f>SUM(C452:C454)</f>
        <v>196</v>
      </c>
      <c r="D451" s="221">
        <f>SUM(D452:D454)</f>
        <v>66</v>
      </c>
      <c r="E451" s="135">
        <f t="shared" si="24"/>
        <v>296.97</v>
      </c>
    </row>
    <row r="452" spans="1:5" ht="14.25">
      <c r="A452" s="219" t="s">
        <v>159</v>
      </c>
      <c r="B452" s="220" t="s">
        <v>247</v>
      </c>
      <c r="C452" s="221">
        <v>50</v>
      </c>
      <c r="D452" s="221">
        <v>48</v>
      </c>
      <c r="E452" s="135">
        <f t="shared" si="24"/>
        <v>104.17</v>
      </c>
    </row>
    <row r="453" spans="1:5" ht="14.25">
      <c r="A453" s="219" t="s">
        <v>167</v>
      </c>
      <c r="B453" s="220" t="s">
        <v>747</v>
      </c>
      <c r="C453" s="221">
        <v>100</v>
      </c>
      <c r="D453" s="221"/>
      <c r="E453" s="135"/>
    </row>
    <row r="454" spans="1:5" ht="14.25">
      <c r="A454" s="219" t="s">
        <v>173</v>
      </c>
      <c r="B454" s="220" t="s">
        <v>748</v>
      </c>
      <c r="C454" s="221">
        <v>46</v>
      </c>
      <c r="D454" s="221">
        <v>18</v>
      </c>
      <c r="E454" s="135">
        <f t="shared" si="24"/>
        <v>255.56</v>
      </c>
    </row>
    <row r="455" spans="1:5" ht="14.25">
      <c r="A455" s="219" t="s">
        <v>749</v>
      </c>
      <c r="B455" s="220" t="s">
        <v>750</v>
      </c>
      <c r="C455" s="221">
        <f>SUM(C456)</f>
        <v>33</v>
      </c>
      <c r="D455" s="221">
        <f>SUM(D456)</f>
        <v>35</v>
      </c>
      <c r="E455" s="135">
        <f t="shared" si="24"/>
        <v>94.29</v>
      </c>
    </row>
    <row r="456" spans="1:5" ht="14.25">
      <c r="A456" s="219" t="s">
        <v>173</v>
      </c>
      <c r="B456" s="220" t="s">
        <v>751</v>
      </c>
      <c r="C456" s="221">
        <v>33</v>
      </c>
      <c r="D456" s="221">
        <v>35</v>
      </c>
      <c r="E456" s="135">
        <f t="shared" si="24"/>
        <v>94.29</v>
      </c>
    </row>
    <row r="457" spans="1:5" ht="14.25">
      <c r="A457" s="219" t="s">
        <v>752</v>
      </c>
      <c r="B457" s="220" t="s">
        <v>753</v>
      </c>
      <c r="C457" s="221">
        <v>3000</v>
      </c>
      <c r="D457" s="221">
        <v>2000</v>
      </c>
      <c r="E457" s="135">
        <f t="shared" si="24"/>
        <v>150</v>
      </c>
    </row>
    <row r="458" spans="1:5" ht="14.25">
      <c r="A458" s="219" t="s">
        <v>754</v>
      </c>
      <c r="B458" s="220" t="s">
        <v>755</v>
      </c>
      <c r="C458" s="221">
        <f>C459+C460</f>
        <v>53819</v>
      </c>
      <c r="D458" s="221">
        <f>D459+D460</f>
        <v>20188</v>
      </c>
      <c r="E458" s="135">
        <f t="shared" si="24"/>
        <v>266.59</v>
      </c>
    </row>
    <row r="459" spans="1:5" ht="14.25">
      <c r="A459" s="219" t="s">
        <v>756</v>
      </c>
      <c r="B459" s="220" t="s">
        <v>757</v>
      </c>
      <c r="C459" s="221">
        <v>11600</v>
      </c>
      <c r="D459" s="221">
        <v>11600</v>
      </c>
      <c r="E459" s="135">
        <f t="shared" si="24"/>
        <v>100</v>
      </c>
    </row>
    <row r="460" spans="1:5" ht="14.25">
      <c r="A460" s="219" t="s">
        <v>758</v>
      </c>
      <c r="B460" s="220" t="s">
        <v>759</v>
      </c>
      <c r="C460" s="221">
        <f>SUM(C461)</f>
        <v>42219</v>
      </c>
      <c r="D460" s="221">
        <f>SUM(D461)</f>
        <v>8588</v>
      </c>
      <c r="E460" s="135">
        <f t="shared" si="24"/>
        <v>491.6</v>
      </c>
    </row>
    <row r="461" spans="1:5" ht="14.25">
      <c r="A461" s="219" t="s">
        <v>159</v>
      </c>
      <c r="B461" s="220" t="s">
        <v>301</v>
      </c>
      <c r="C461" s="221">
        <v>42219</v>
      </c>
      <c r="D461" s="221">
        <v>8588</v>
      </c>
      <c r="E461" s="135">
        <f t="shared" si="24"/>
        <v>491.6</v>
      </c>
    </row>
    <row r="462" spans="1:5" ht="14.25">
      <c r="A462" s="223" t="s">
        <v>760</v>
      </c>
      <c r="B462" s="220" t="s">
        <v>761</v>
      </c>
      <c r="C462" s="224">
        <f>SUM(C463)</f>
        <v>5000</v>
      </c>
      <c r="D462" s="224">
        <f>SUM(D463)</f>
        <v>0</v>
      </c>
      <c r="E462" s="135"/>
    </row>
    <row r="463" spans="1:5" ht="14.25">
      <c r="A463" s="223" t="s">
        <v>762</v>
      </c>
      <c r="B463" s="220" t="s">
        <v>763</v>
      </c>
      <c r="C463" s="224">
        <f>SUM(C464)</f>
        <v>5000</v>
      </c>
      <c r="D463" s="224"/>
      <c r="E463" s="135"/>
    </row>
    <row r="464" spans="1:5" ht="14.25">
      <c r="A464" s="223" t="s">
        <v>159</v>
      </c>
      <c r="B464" s="220" t="s">
        <v>764</v>
      </c>
      <c r="C464" s="224">
        <v>5000</v>
      </c>
      <c r="D464" s="224"/>
      <c r="E464" s="135"/>
    </row>
    <row r="465" spans="1:5" ht="14.25">
      <c r="A465" s="225"/>
      <c r="B465" s="226" t="s">
        <v>132</v>
      </c>
      <c r="C465" s="227"/>
      <c r="D465" s="227"/>
      <c r="E465" s="135"/>
    </row>
    <row r="466" spans="1:5" ht="14.25">
      <c r="A466" s="225"/>
      <c r="B466" s="220" t="s">
        <v>133</v>
      </c>
      <c r="C466" s="228"/>
      <c r="D466" s="228"/>
      <c r="E466" s="135"/>
    </row>
    <row r="467" spans="1:5" ht="14.25">
      <c r="A467" s="225"/>
      <c r="B467" s="220" t="s">
        <v>765</v>
      </c>
      <c r="C467" s="228"/>
      <c r="D467" s="228"/>
      <c r="E467" s="135"/>
    </row>
    <row r="468" spans="1:5" ht="14.25">
      <c r="A468" s="225"/>
      <c r="B468" s="229" t="s">
        <v>766</v>
      </c>
      <c r="C468" s="230"/>
      <c r="D468" s="230"/>
      <c r="E468" s="135"/>
    </row>
    <row r="469" spans="1:5" ht="14.25">
      <c r="A469" s="225"/>
      <c r="B469" s="229" t="s">
        <v>767</v>
      </c>
      <c r="C469" s="227"/>
      <c r="D469" s="227"/>
      <c r="E469" s="135"/>
    </row>
    <row r="470" spans="1:5" ht="14.25">
      <c r="A470" s="225"/>
      <c r="B470" s="220" t="s">
        <v>137</v>
      </c>
      <c r="C470" s="227"/>
      <c r="D470" s="227"/>
      <c r="E470" s="135"/>
    </row>
    <row r="471" spans="1:5" ht="14.25">
      <c r="A471" s="225"/>
      <c r="B471" s="87" t="s">
        <v>138</v>
      </c>
      <c r="C471" s="227"/>
      <c r="D471" s="227"/>
      <c r="E471" s="135"/>
    </row>
    <row r="472" spans="1:5" ht="14.25">
      <c r="A472" s="225"/>
      <c r="B472" s="229" t="s">
        <v>139</v>
      </c>
      <c r="C472" s="227"/>
      <c r="D472" s="227"/>
      <c r="E472" s="135"/>
    </row>
    <row r="473" spans="1:5" ht="14.25">
      <c r="A473" s="225"/>
      <c r="B473" s="222" t="s">
        <v>140</v>
      </c>
      <c r="C473" s="227"/>
      <c r="D473" s="227"/>
      <c r="E473" s="135"/>
    </row>
    <row r="474" spans="1:5" ht="14.25">
      <c r="A474" s="225"/>
      <c r="B474" s="231" t="s">
        <v>141</v>
      </c>
      <c r="C474" s="227"/>
      <c r="D474" s="227"/>
      <c r="E474" s="135"/>
    </row>
    <row r="475" spans="1:5" ht="14.25">
      <c r="A475" s="225"/>
      <c r="B475" s="231" t="s">
        <v>142</v>
      </c>
      <c r="C475" s="227"/>
      <c r="D475" s="227"/>
      <c r="E475" s="135"/>
    </row>
    <row r="476" spans="1:5" ht="14.25">
      <c r="A476" s="225"/>
      <c r="B476" s="231" t="s">
        <v>143</v>
      </c>
      <c r="C476" s="227"/>
      <c r="D476" s="227"/>
      <c r="E476" s="135"/>
    </row>
    <row r="477" spans="1:5" ht="14.25">
      <c r="A477" s="225"/>
      <c r="B477" s="232" t="s">
        <v>144</v>
      </c>
      <c r="C477" s="227"/>
      <c r="D477" s="227"/>
      <c r="E477" s="135"/>
    </row>
    <row r="478" spans="1:5" ht="14.25">
      <c r="A478" s="225"/>
      <c r="B478" s="233" t="s">
        <v>145</v>
      </c>
      <c r="C478" s="227"/>
      <c r="D478" s="227"/>
      <c r="E478" s="135"/>
    </row>
    <row r="479" spans="1:5" ht="14.25">
      <c r="A479" s="225"/>
      <c r="B479" s="234" t="s">
        <v>146</v>
      </c>
      <c r="C479" s="227">
        <f>C5+C465</f>
        <v>270770</v>
      </c>
      <c r="D479" s="227">
        <f>D5+D465</f>
        <v>183265</v>
      </c>
      <c r="E479" s="135">
        <f>C479/D479*100</f>
        <v>147.75</v>
      </c>
    </row>
    <row r="480" ht="14.25">
      <c r="B480" s="235" t="s">
        <v>147</v>
      </c>
    </row>
    <row r="481" spans="2:5" ht="80.25" customHeight="1">
      <c r="B481" s="158" t="s">
        <v>768</v>
      </c>
      <c r="C481" s="158"/>
      <c r="D481" s="158"/>
      <c r="E481" s="158"/>
    </row>
  </sheetData>
  <sheetProtection/>
  <mergeCells count="2">
    <mergeCell ref="A2:E2"/>
    <mergeCell ref="B481:E481"/>
  </mergeCells>
  <printOptions/>
  <pageMargins left="0.71" right="0.71" top="0.75" bottom="0.75" header="0.31" footer="0.31"/>
  <pageSetup fitToHeight="0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37.625" style="200" customWidth="1"/>
    <col min="2" max="2" width="11.125" style="200" customWidth="1"/>
    <col min="3" max="3" width="14.875" style="200" customWidth="1"/>
    <col min="4" max="4" width="15.50390625" style="200" customWidth="1"/>
    <col min="5" max="5" width="20.75390625" style="200" customWidth="1"/>
    <col min="6" max="246" width="9.00390625" style="200" customWidth="1"/>
    <col min="247" max="247" width="20.125" style="200" customWidth="1"/>
    <col min="248" max="248" width="9.625" style="200" customWidth="1"/>
    <col min="249" max="249" width="8.625" style="200" customWidth="1"/>
    <col min="250" max="250" width="8.875" style="200" customWidth="1"/>
    <col min="251" max="253" width="7.625" style="200" customWidth="1"/>
    <col min="254" max="254" width="8.125" style="200" customWidth="1"/>
    <col min="255" max="255" width="7.625" style="200" customWidth="1"/>
    <col min="256" max="256" width="9.00390625" style="200" customWidth="1"/>
  </cols>
  <sheetData>
    <row r="1" ht="22.5" customHeight="1">
      <c r="A1" s="201" t="s">
        <v>769</v>
      </c>
    </row>
    <row r="2" spans="1:4" ht="32.25" customHeight="1">
      <c r="A2" s="202" t="s">
        <v>770</v>
      </c>
      <c r="B2" s="202"/>
      <c r="C2" s="202"/>
      <c r="D2" s="202"/>
    </row>
    <row r="3" ht="23.25" customHeight="1">
      <c r="D3" s="203" t="s">
        <v>56</v>
      </c>
    </row>
    <row r="4" spans="1:4" ht="48" customHeight="1">
      <c r="A4" s="204" t="s">
        <v>771</v>
      </c>
      <c r="B4" s="6" t="s">
        <v>58</v>
      </c>
      <c r="C4" s="7" t="s">
        <v>59</v>
      </c>
      <c r="D4" s="7" t="s">
        <v>60</v>
      </c>
    </row>
    <row r="5" spans="1:4" ht="24" customHeight="1">
      <c r="A5" s="204" t="s">
        <v>772</v>
      </c>
      <c r="B5" s="205">
        <f>SUM(B6:B20)</f>
        <v>270770</v>
      </c>
      <c r="C5" s="205">
        <f>SUM(C6:C20)</f>
        <v>183265</v>
      </c>
      <c r="D5" s="190">
        <f>B5/C5*100</f>
        <v>147.75</v>
      </c>
    </row>
    <row r="6" spans="1:11" ht="24" customHeight="1">
      <c r="A6" s="206" t="s">
        <v>773</v>
      </c>
      <c r="B6" s="207">
        <v>31659</v>
      </c>
      <c r="C6" s="207">
        <v>31393</v>
      </c>
      <c r="D6" s="135">
        <f aca="true" t="shared" si="0" ref="D6:D20">B6/C6*100</f>
        <v>100.85</v>
      </c>
      <c r="E6" s="208"/>
      <c r="F6" s="209"/>
      <c r="G6" s="209"/>
      <c r="H6" s="209"/>
      <c r="I6" s="209"/>
      <c r="J6" s="209"/>
      <c r="K6" s="209"/>
    </row>
    <row r="7" spans="1:11" ht="24" customHeight="1">
      <c r="A7" s="206" t="s">
        <v>774</v>
      </c>
      <c r="B7" s="207">
        <v>18131</v>
      </c>
      <c r="C7" s="207">
        <v>23886</v>
      </c>
      <c r="D7" s="135">
        <f t="shared" si="0"/>
        <v>75.91</v>
      </c>
      <c r="E7" s="208"/>
      <c r="F7" s="209"/>
      <c r="G7" s="209"/>
      <c r="H7" s="209"/>
      <c r="I7" s="209"/>
      <c r="J7" s="209"/>
      <c r="K7" s="209"/>
    </row>
    <row r="8" spans="1:11" ht="24" customHeight="1">
      <c r="A8" s="206" t="s">
        <v>775</v>
      </c>
      <c r="B8" s="207">
        <v>14183</v>
      </c>
      <c r="C8" s="207">
        <v>5913</v>
      </c>
      <c r="D8" s="135">
        <f t="shared" si="0"/>
        <v>239.86</v>
      </c>
      <c r="E8" s="208"/>
      <c r="F8" s="209"/>
      <c r="G8" s="209"/>
      <c r="H8" s="209"/>
      <c r="I8" s="209"/>
      <c r="J8" s="209"/>
      <c r="K8" s="209"/>
    </row>
    <row r="9" spans="1:11" ht="24" customHeight="1">
      <c r="A9" s="206" t="s">
        <v>776</v>
      </c>
      <c r="B9" s="207">
        <v>11719</v>
      </c>
      <c r="C9" s="207">
        <v>548</v>
      </c>
      <c r="D9" s="135">
        <f t="shared" si="0"/>
        <v>2138.5</v>
      </c>
      <c r="E9" s="208"/>
      <c r="F9" s="209"/>
      <c r="G9" s="209"/>
      <c r="H9" s="209"/>
      <c r="I9" s="209"/>
      <c r="J9" s="209"/>
      <c r="K9" s="209"/>
    </row>
    <row r="10" spans="1:11" ht="24" customHeight="1">
      <c r="A10" s="206" t="s">
        <v>777</v>
      </c>
      <c r="B10" s="207">
        <v>56823</v>
      </c>
      <c r="C10" s="207">
        <v>68600</v>
      </c>
      <c r="D10" s="135">
        <f t="shared" si="0"/>
        <v>82.83</v>
      </c>
      <c r="E10" s="208"/>
      <c r="F10" s="209"/>
      <c r="G10" s="210"/>
      <c r="H10" s="209"/>
      <c r="I10" s="209"/>
      <c r="J10" s="209"/>
      <c r="K10" s="209"/>
    </row>
    <row r="11" spans="1:11" ht="24" customHeight="1">
      <c r="A11" s="206" t="s">
        <v>778</v>
      </c>
      <c r="B11" s="207">
        <v>8249</v>
      </c>
      <c r="C11" s="207">
        <v>1192</v>
      </c>
      <c r="D11" s="135">
        <f t="shared" si="0"/>
        <v>692.03</v>
      </c>
      <c r="E11" s="208"/>
      <c r="F11" s="209"/>
      <c r="G11" s="209"/>
      <c r="H11" s="209"/>
      <c r="I11" s="209"/>
      <c r="J11" s="209"/>
      <c r="K11" s="209"/>
    </row>
    <row r="12" spans="1:11" ht="24" customHeight="1">
      <c r="A12" s="206" t="s">
        <v>779</v>
      </c>
      <c r="B12" s="207">
        <v>5416</v>
      </c>
      <c r="C12" s="207">
        <v>837</v>
      </c>
      <c r="D12" s="135">
        <f t="shared" si="0"/>
        <v>647.07</v>
      </c>
      <c r="E12" s="208"/>
      <c r="F12" s="209"/>
      <c r="G12" s="209"/>
      <c r="H12" s="209"/>
      <c r="I12" s="209"/>
      <c r="J12" s="209"/>
      <c r="K12" s="209"/>
    </row>
    <row r="13" spans="1:11" ht="24" customHeight="1">
      <c r="A13" s="206" t="s">
        <v>780</v>
      </c>
      <c r="B13" s="207">
        <v>16530</v>
      </c>
      <c r="C13" s="207">
        <v>4284</v>
      </c>
      <c r="D13" s="135">
        <f t="shared" si="0"/>
        <v>385.85</v>
      </c>
      <c r="E13" s="208"/>
      <c r="F13" s="209"/>
      <c r="G13" s="209"/>
      <c r="H13" s="209"/>
      <c r="I13" s="209"/>
      <c r="J13" s="209"/>
      <c r="K13" s="209"/>
    </row>
    <row r="14" spans="1:11" ht="24" customHeight="1">
      <c r="A14" s="206" t="s">
        <v>781</v>
      </c>
      <c r="B14" s="207">
        <v>30352</v>
      </c>
      <c r="C14" s="207">
        <v>30708</v>
      </c>
      <c r="D14" s="135">
        <f t="shared" si="0"/>
        <v>98.84</v>
      </c>
      <c r="E14" s="208"/>
      <c r="F14" s="209"/>
      <c r="G14" s="209"/>
      <c r="H14" s="209"/>
      <c r="I14" s="209"/>
      <c r="J14" s="209"/>
      <c r="K14" s="209"/>
    </row>
    <row r="15" spans="1:11" ht="24" customHeight="1">
      <c r="A15" s="206" t="s">
        <v>782</v>
      </c>
      <c r="B15" s="207">
        <v>7991</v>
      </c>
      <c r="C15" s="207">
        <v>2458</v>
      </c>
      <c r="D15" s="135">
        <f t="shared" si="0"/>
        <v>325.1</v>
      </c>
      <c r="E15" s="208"/>
      <c r="F15" s="209"/>
      <c r="G15" s="209"/>
      <c r="H15" s="209"/>
      <c r="I15" s="209"/>
      <c r="J15" s="209"/>
      <c r="K15" s="209"/>
    </row>
    <row r="16" spans="1:11" ht="24" customHeight="1">
      <c r="A16" s="206" t="s">
        <v>783</v>
      </c>
      <c r="B16" s="207">
        <v>5003</v>
      </c>
      <c r="C16" s="207">
        <v>2</v>
      </c>
      <c r="D16" s="135">
        <f t="shared" si="0"/>
        <v>250150</v>
      </c>
      <c r="E16" s="208"/>
      <c r="F16" s="209"/>
      <c r="G16" s="209"/>
      <c r="H16" s="209"/>
      <c r="I16" s="209"/>
      <c r="J16" s="209"/>
      <c r="K16" s="209"/>
    </row>
    <row r="17" spans="1:11" ht="24" customHeight="1">
      <c r="A17" s="206" t="s">
        <v>784</v>
      </c>
      <c r="B17" s="207"/>
      <c r="C17" s="207"/>
      <c r="D17" s="135"/>
      <c r="E17" s="208"/>
      <c r="F17" s="209"/>
      <c r="G17" s="209"/>
      <c r="H17" s="209"/>
      <c r="I17" s="209"/>
      <c r="J17" s="209"/>
      <c r="K17" s="209"/>
    </row>
    <row r="18" spans="1:11" ht="24" customHeight="1">
      <c r="A18" s="206" t="s">
        <v>785</v>
      </c>
      <c r="B18" s="207"/>
      <c r="C18" s="207"/>
      <c r="D18" s="135"/>
      <c r="E18" s="208"/>
      <c r="F18" s="209"/>
      <c r="G18" s="209"/>
      <c r="H18" s="209"/>
      <c r="I18" s="209"/>
      <c r="J18" s="209"/>
      <c r="K18" s="209"/>
    </row>
    <row r="19" spans="1:11" ht="24" customHeight="1">
      <c r="A19" s="206" t="s">
        <v>786</v>
      </c>
      <c r="B19" s="207">
        <v>14600</v>
      </c>
      <c r="C19" s="207"/>
      <c r="D19" s="135"/>
      <c r="E19" s="208"/>
      <c r="F19" s="209"/>
      <c r="G19" s="209"/>
      <c r="H19" s="209"/>
      <c r="I19" s="209"/>
      <c r="J19" s="209"/>
      <c r="K19" s="209"/>
    </row>
    <row r="20" spans="1:11" ht="24" customHeight="1">
      <c r="A20" s="206" t="s">
        <v>787</v>
      </c>
      <c r="B20" s="207">
        <v>50114</v>
      </c>
      <c r="C20" s="207">
        <v>13444</v>
      </c>
      <c r="D20" s="135">
        <f t="shared" si="0"/>
        <v>372.76</v>
      </c>
      <c r="E20" s="208"/>
      <c r="F20" s="209"/>
      <c r="G20" s="209"/>
      <c r="H20" s="209"/>
      <c r="I20" s="209"/>
      <c r="J20" s="209"/>
      <c r="K20" s="209"/>
    </row>
    <row r="21" spans="1:5" ht="45.75" customHeight="1">
      <c r="A21" s="211" t="s">
        <v>788</v>
      </c>
      <c r="B21" s="211"/>
      <c r="C21" s="211"/>
      <c r="D21" s="211"/>
      <c r="E21" s="208"/>
    </row>
    <row r="22" ht="21.75" customHeight="1">
      <c r="E22" s="208"/>
    </row>
    <row r="23" ht="21.75" customHeight="1">
      <c r="E23" s="208"/>
    </row>
    <row r="24" ht="21.75" customHeight="1">
      <c r="E24" s="208"/>
    </row>
    <row r="25" ht="21.75" customHeight="1">
      <c r="E25" s="208"/>
    </row>
    <row r="26" ht="21.75" customHeight="1">
      <c r="E26" s="208"/>
    </row>
  </sheetData>
  <sheetProtection/>
  <mergeCells count="2">
    <mergeCell ref="A2:D2"/>
    <mergeCell ref="A21:D21"/>
  </mergeCells>
  <printOptions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35.625" style="183" customWidth="1"/>
    <col min="2" max="2" width="16.625" style="183" customWidth="1"/>
    <col min="3" max="3" width="16.25390625" style="183" customWidth="1"/>
    <col min="4" max="4" width="18.75390625" style="183" customWidth="1"/>
    <col min="5" max="16384" width="9.00390625" style="183" customWidth="1"/>
  </cols>
  <sheetData>
    <row r="1" ht="18" customHeight="1">
      <c r="A1" s="184" t="s">
        <v>789</v>
      </c>
    </row>
    <row r="2" spans="1:4" ht="20.25">
      <c r="A2" s="185" t="s">
        <v>790</v>
      </c>
      <c r="B2" s="185"/>
      <c r="C2" s="185"/>
      <c r="D2" s="185"/>
    </row>
    <row r="3" spans="1:4" ht="21" customHeight="1">
      <c r="A3" s="186"/>
      <c r="D3" s="187" t="s">
        <v>56</v>
      </c>
    </row>
    <row r="4" spans="1:4" ht="42" customHeight="1">
      <c r="A4" s="188" t="s">
        <v>771</v>
      </c>
      <c r="B4" s="6" t="s">
        <v>58</v>
      </c>
      <c r="C4" s="7" t="s">
        <v>59</v>
      </c>
      <c r="D4" s="7" t="s">
        <v>60</v>
      </c>
    </row>
    <row r="5" spans="1:4" ht="21.75" customHeight="1">
      <c r="A5" s="188" t="s">
        <v>791</v>
      </c>
      <c r="B5" s="189">
        <f>SUM(B6,B11,B22,B30,B37,B41,B44,B48,B51,B57,B60,B65,B68,B73,B76)</f>
        <v>91696.01</v>
      </c>
      <c r="C5" s="189">
        <f>SUM(C6,C11,C22,C30,C37,C41,C44,C48,C51,C57,C60,C65,C68,C73,C76)</f>
        <v>84929.8</v>
      </c>
      <c r="D5" s="190">
        <f aca="true" t="shared" si="0" ref="D5:D12">B5/C5*100</f>
        <v>107.97</v>
      </c>
    </row>
    <row r="6" spans="1:4" ht="15.75" customHeight="1">
      <c r="A6" s="191" t="s">
        <v>773</v>
      </c>
      <c r="B6" s="192">
        <f>SUM(B7:B10)</f>
        <v>30383.46</v>
      </c>
      <c r="C6" s="193">
        <v>21519.85</v>
      </c>
      <c r="D6" s="190">
        <f t="shared" si="0"/>
        <v>141.19</v>
      </c>
    </row>
    <row r="7" spans="1:4" ht="15.75" customHeight="1">
      <c r="A7" s="194" t="s">
        <v>792</v>
      </c>
      <c r="B7" s="195">
        <v>19340.79</v>
      </c>
      <c r="C7" s="196">
        <v>14540.43</v>
      </c>
      <c r="D7" s="135">
        <f t="shared" si="0"/>
        <v>133.01</v>
      </c>
    </row>
    <row r="8" spans="1:4" ht="15.75" customHeight="1">
      <c r="A8" s="194" t="s">
        <v>793</v>
      </c>
      <c r="B8" s="195">
        <v>4865.35</v>
      </c>
      <c r="C8" s="196">
        <v>3750.42</v>
      </c>
      <c r="D8" s="135">
        <f t="shared" si="0"/>
        <v>129.73</v>
      </c>
    </row>
    <row r="9" spans="1:4" ht="15.75" customHeight="1">
      <c r="A9" s="194" t="s">
        <v>794</v>
      </c>
      <c r="B9" s="195">
        <v>1474.84</v>
      </c>
      <c r="C9" s="196">
        <v>1216.24</v>
      </c>
      <c r="D9" s="135">
        <f t="shared" si="0"/>
        <v>121.26</v>
      </c>
    </row>
    <row r="10" spans="1:7" ht="15.75" customHeight="1">
      <c r="A10" s="194" t="s">
        <v>795</v>
      </c>
      <c r="B10" s="195">
        <v>4702.48</v>
      </c>
      <c r="C10" s="196">
        <v>2012.76</v>
      </c>
      <c r="D10" s="135">
        <f t="shared" si="0"/>
        <v>233.63</v>
      </c>
      <c r="G10" s="197"/>
    </row>
    <row r="11" spans="1:4" ht="15.75" customHeight="1">
      <c r="A11" s="191" t="s">
        <v>774</v>
      </c>
      <c r="B11" s="192">
        <f>SUM(B12:B21)</f>
        <v>2933.73</v>
      </c>
      <c r="C11" s="193">
        <v>2438.95</v>
      </c>
      <c r="D11" s="190">
        <f t="shared" si="0"/>
        <v>120.29</v>
      </c>
    </row>
    <row r="12" spans="1:4" ht="15.75" customHeight="1">
      <c r="A12" s="194" t="s">
        <v>796</v>
      </c>
      <c r="B12" s="195">
        <v>886.66</v>
      </c>
      <c r="C12" s="196">
        <v>653.02</v>
      </c>
      <c r="D12" s="135">
        <f t="shared" si="0"/>
        <v>135.78</v>
      </c>
    </row>
    <row r="13" spans="1:4" ht="15.75" customHeight="1">
      <c r="A13" s="194" t="s">
        <v>797</v>
      </c>
      <c r="B13" s="195">
        <v>1.38</v>
      </c>
      <c r="C13" s="196"/>
      <c r="D13" s="135"/>
    </row>
    <row r="14" spans="1:4" ht="15.75" customHeight="1">
      <c r="A14" s="194" t="s">
        <v>798</v>
      </c>
      <c r="B14" s="195">
        <v>0</v>
      </c>
      <c r="C14" s="196"/>
      <c r="D14" s="135"/>
    </row>
    <row r="15" spans="1:4" ht="15.75" customHeight="1">
      <c r="A15" s="194" t="s">
        <v>799</v>
      </c>
      <c r="B15" s="195">
        <v>0</v>
      </c>
      <c r="C15" s="196">
        <v>2</v>
      </c>
      <c r="D15" s="135">
        <f>B15/C15*100</f>
        <v>0</v>
      </c>
    </row>
    <row r="16" spans="1:4" ht="15.75" customHeight="1">
      <c r="A16" s="194" t="s">
        <v>800</v>
      </c>
      <c r="B16" s="195">
        <v>3.73</v>
      </c>
      <c r="C16" s="196">
        <v>3.73</v>
      </c>
      <c r="D16" s="135">
        <f>B16/C16*100</f>
        <v>100</v>
      </c>
    </row>
    <row r="17" spans="1:4" ht="15.75" customHeight="1">
      <c r="A17" s="194" t="s">
        <v>801</v>
      </c>
      <c r="B17" s="195"/>
      <c r="C17" s="196"/>
      <c r="D17" s="135"/>
    </row>
    <row r="18" spans="1:4" ht="15.75" customHeight="1">
      <c r="A18" s="194" t="s">
        <v>802</v>
      </c>
      <c r="B18" s="195"/>
      <c r="C18" s="196"/>
      <c r="D18" s="135"/>
    </row>
    <row r="19" spans="1:4" ht="15.75" customHeight="1">
      <c r="A19" s="194" t="s">
        <v>803</v>
      </c>
      <c r="B19" s="195">
        <v>9</v>
      </c>
      <c r="C19" s="196">
        <v>136</v>
      </c>
      <c r="D19" s="135">
        <f>B19/C19*100</f>
        <v>6.62</v>
      </c>
    </row>
    <row r="20" spans="1:4" ht="15.75" customHeight="1">
      <c r="A20" s="194" t="s">
        <v>804</v>
      </c>
      <c r="B20" s="195"/>
      <c r="C20" s="196"/>
      <c r="D20" s="135"/>
    </row>
    <row r="21" spans="1:4" ht="15.75" customHeight="1">
      <c r="A21" s="194" t="s">
        <v>805</v>
      </c>
      <c r="B21" s="195">
        <v>2032.96</v>
      </c>
      <c r="C21" s="196">
        <v>1644.2</v>
      </c>
      <c r="D21" s="135">
        <f>B21/C21*100</f>
        <v>123.64</v>
      </c>
    </row>
    <row r="22" spans="1:4" ht="15.75" customHeight="1">
      <c r="A22" s="191" t="s">
        <v>775</v>
      </c>
      <c r="B22" s="192">
        <f>SUM(B23:B29)</f>
        <v>0</v>
      </c>
      <c r="C22" s="193">
        <v>0</v>
      </c>
      <c r="D22" s="190"/>
    </row>
    <row r="23" spans="1:4" ht="15.75" customHeight="1">
      <c r="A23" s="194" t="s">
        <v>806</v>
      </c>
      <c r="B23" s="195"/>
      <c r="C23" s="196"/>
      <c r="D23" s="190"/>
    </row>
    <row r="24" spans="1:4" ht="15.75" customHeight="1">
      <c r="A24" s="194" t="s">
        <v>807</v>
      </c>
      <c r="B24" s="195"/>
      <c r="C24" s="196"/>
      <c r="D24" s="190"/>
    </row>
    <row r="25" spans="1:4" ht="15.75" customHeight="1">
      <c r="A25" s="194" t="s">
        <v>808</v>
      </c>
      <c r="B25" s="195"/>
      <c r="C25" s="196"/>
      <c r="D25" s="190"/>
    </row>
    <row r="26" spans="1:4" ht="15.75" customHeight="1">
      <c r="A26" s="194" t="s">
        <v>809</v>
      </c>
      <c r="B26" s="195"/>
      <c r="C26" s="196"/>
      <c r="D26" s="190"/>
    </row>
    <row r="27" spans="1:4" ht="15.75" customHeight="1">
      <c r="A27" s="194" t="s">
        <v>810</v>
      </c>
      <c r="B27" s="195"/>
      <c r="C27" s="196"/>
      <c r="D27" s="190"/>
    </row>
    <row r="28" spans="1:4" ht="15.75" customHeight="1">
      <c r="A28" s="194" t="s">
        <v>811</v>
      </c>
      <c r="C28" s="196"/>
      <c r="D28" s="190"/>
    </row>
    <row r="29" spans="1:4" ht="15.75" customHeight="1">
      <c r="A29" s="194" t="s">
        <v>812</v>
      </c>
      <c r="B29" s="195"/>
      <c r="C29" s="196"/>
      <c r="D29" s="190"/>
    </row>
    <row r="30" spans="1:4" ht="15.75" customHeight="1">
      <c r="A30" s="191" t="s">
        <v>776</v>
      </c>
      <c r="B30" s="192">
        <f>SUM(B31:B36)</f>
        <v>0</v>
      </c>
      <c r="C30" s="193">
        <v>0</v>
      </c>
      <c r="D30" s="190"/>
    </row>
    <row r="31" spans="1:4" ht="15.75" customHeight="1">
      <c r="A31" s="194" t="s">
        <v>806</v>
      </c>
      <c r="B31" s="195"/>
      <c r="C31" s="196"/>
      <c r="D31" s="190"/>
    </row>
    <row r="32" spans="1:4" ht="15.75" customHeight="1">
      <c r="A32" s="194" t="s">
        <v>807</v>
      </c>
      <c r="B32" s="195"/>
      <c r="C32" s="196"/>
      <c r="D32" s="190"/>
    </row>
    <row r="33" spans="1:4" ht="15.75" customHeight="1">
      <c r="A33" s="194" t="s">
        <v>808</v>
      </c>
      <c r="B33" s="195"/>
      <c r="C33" s="196"/>
      <c r="D33" s="190"/>
    </row>
    <row r="34" spans="1:4" ht="15.75" customHeight="1">
      <c r="A34" s="194" t="s">
        <v>810</v>
      </c>
      <c r="B34" s="195"/>
      <c r="C34" s="196"/>
      <c r="D34" s="190"/>
    </row>
    <row r="35" spans="1:4" ht="15.75" customHeight="1">
      <c r="A35" s="194" t="s">
        <v>811</v>
      </c>
      <c r="B35" s="195"/>
      <c r="C35" s="196"/>
      <c r="D35" s="190"/>
    </row>
    <row r="36" spans="1:4" ht="15.75" customHeight="1">
      <c r="A36" s="194" t="s">
        <v>812</v>
      </c>
      <c r="B36" s="195"/>
      <c r="C36" s="196"/>
      <c r="D36" s="190"/>
    </row>
    <row r="37" spans="1:4" ht="15.75" customHeight="1">
      <c r="A37" s="191" t="s">
        <v>777</v>
      </c>
      <c r="B37" s="192">
        <f>SUM(B38:B40)</f>
        <v>41065.52</v>
      </c>
      <c r="C37" s="193">
        <v>46268.02</v>
      </c>
      <c r="D37" s="190">
        <f>B37/C37*100</f>
        <v>88.76</v>
      </c>
    </row>
    <row r="38" spans="1:4" ht="15.75" customHeight="1">
      <c r="A38" s="194" t="s">
        <v>813</v>
      </c>
      <c r="B38" s="195">
        <v>37171.56</v>
      </c>
      <c r="C38" s="196">
        <v>42225.83</v>
      </c>
      <c r="D38" s="135">
        <f>B38/C38*100</f>
        <v>88.03</v>
      </c>
    </row>
    <row r="39" spans="1:4" ht="15.75" customHeight="1">
      <c r="A39" s="194" t="s">
        <v>814</v>
      </c>
      <c r="B39" s="195">
        <v>3893.96</v>
      </c>
      <c r="C39" s="196">
        <v>4042.19</v>
      </c>
      <c r="D39" s="135">
        <f>B39/C39*100</f>
        <v>96.33</v>
      </c>
    </row>
    <row r="40" spans="1:4" ht="15.75" customHeight="1">
      <c r="A40" s="194" t="s">
        <v>815</v>
      </c>
      <c r="B40" s="195"/>
      <c r="C40" s="196"/>
      <c r="D40" s="190"/>
    </row>
    <row r="41" spans="1:4" ht="15.75" customHeight="1">
      <c r="A41" s="191" t="s">
        <v>778</v>
      </c>
      <c r="B41" s="192">
        <f>SUM(B42:B43)</f>
        <v>15.9</v>
      </c>
      <c r="C41" s="193">
        <v>0</v>
      </c>
      <c r="D41" s="190"/>
    </row>
    <row r="42" spans="1:4" ht="15.75" customHeight="1">
      <c r="A42" s="194" t="s">
        <v>816</v>
      </c>
      <c r="B42" s="195"/>
      <c r="C42" s="196"/>
      <c r="D42" s="190"/>
    </row>
    <row r="43" spans="1:4" ht="15.75" customHeight="1">
      <c r="A43" s="194" t="s">
        <v>817</v>
      </c>
      <c r="B43" s="195">
        <v>15.9</v>
      </c>
      <c r="C43" s="196"/>
      <c r="D43" s="190"/>
    </row>
    <row r="44" spans="1:4" ht="15.75" customHeight="1">
      <c r="A44" s="191" t="s">
        <v>779</v>
      </c>
      <c r="B44" s="192">
        <f>SUM(B45:B47)</f>
        <v>0</v>
      </c>
      <c r="C44" s="193">
        <v>0</v>
      </c>
      <c r="D44" s="190"/>
    </row>
    <row r="45" spans="1:4" ht="15.75" customHeight="1">
      <c r="A45" s="194" t="s">
        <v>818</v>
      </c>
      <c r="B45" s="195"/>
      <c r="C45" s="196"/>
      <c r="D45" s="190"/>
    </row>
    <row r="46" spans="1:4" ht="15.75" customHeight="1">
      <c r="A46" s="194" t="s">
        <v>819</v>
      </c>
      <c r="B46" s="195"/>
      <c r="C46" s="196"/>
      <c r="D46" s="190"/>
    </row>
    <row r="47" spans="1:4" ht="15.75" customHeight="1">
      <c r="A47" s="194" t="s">
        <v>820</v>
      </c>
      <c r="B47" s="195"/>
      <c r="C47" s="196"/>
      <c r="D47" s="190"/>
    </row>
    <row r="48" spans="1:4" ht="15.75" customHeight="1">
      <c r="A48" s="191" t="s">
        <v>780</v>
      </c>
      <c r="B48" s="192">
        <f>SUM(B49:B50)</f>
        <v>0</v>
      </c>
      <c r="C48" s="193">
        <v>0</v>
      </c>
      <c r="D48" s="190"/>
    </row>
    <row r="49" spans="1:4" ht="15.75" customHeight="1">
      <c r="A49" s="194" t="s">
        <v>821</v>
      </c>
      <c r="B49" s="195"/>
      <c r="C49" s="196"/>
      <c r="D49" s="190"/>
    </row>
    <row r="50" spans="1:4" ht="15.75" customHeight="1">
      <c r="A50" s="194" t="s">
        <v>822</v>
      </c>
      <c r="B50" s="195"/>
      <c r="C50" s="196"/>
      <c r="D50" s="190"/>
    </row>
    <row r="51" spans="1:4" ht="15.75" customHeight="1">
      <c r="A51" s="191" t="s">
        <v>781</v>
      </c>
      <c r="B51" s="192">
        <f>SUM(B52:B56)</f>
        <v>17262.97</v>
      </c>
      <c r="C51" s="193">
        <v>14699.25</v>
      </c>
      <c r="D51" s="190">
        <f>B51/C51*100</f>
        <v>117.44</v>
      </c>
    </row>
    <row r="52" spans="1:4" ht="15.75" customHeight="1">
      <c r="A52" s="194" t="s">
        <v>823</v>
      </c>
      <c r="B52" s="195">
        <v>156.6</v>
      </c>
      <c r="C52" s="196">
        <v>191.71</v>
      </c>
      <c r="D52" s="135">
        <f>B52/C52*100</f>
        <v>81.69</v>
      </c>
    </row>
    <row r="53" spans="1:4" ht="15.75" customHeight="1">
      <c r="A53" s="194" t="s">
        <v>824</v>
      </c>
      <c r="B53" s="195"/>
      <c r="C53" s="196"/>
      <c r="D53" s="135"/>
    </row>
    <row r="54" spans="1:4" ht="15.75" customHeight="1">
      <c r="A54" s="194" t="s">
        <v>825</v>
      </c>
      <c r="B54" s="195"/>
      <c r="C54" s="196"/>
      <c r="D54" s="135"/>
    </row>
    <row r="55" spans="1:4" ht="15.75" customHeight="1">
      <c r="A55" s="194" t="s">
        <v>826</v>
      </c>
      <c r="B55" s="195">
        <v>12130.18</v>
      </c>
      <c r="C55" s="196">
        <v>8426.24</v>
      </c>
      <c r="D55" s="135">
        <f>B55/C55*100</f>
        <v>143.96</v>
      </c>
    </row>
    <row r="56" spans="1:4" ht="15.75" customHeight="1">
      <c r="A56" s="194" t="s">
        <v>827</v>
      </c>
      <c r="B56" s="195">
        <v>4976.19</v>
      </c>
      <c r="C56" s="196">
        <v>6081.3</v>
      </c>
      <c r="D56" s="135">
        <f>B56/C56*100</f>
        <v>81.83</v>
      </c>
    </row>
    <row r="57" spans="1:4" ht="15.75" customHeight="1">
      <c r="A57" s="191" t="s">
        <v>782</v>
      </c>
      <c r="B57" s="192">
        <f>SUM(B58:B59)</f>
        <v>0</v>
      </c>
      <c r="C57" s="193">
        <v>0</v>
      </c>
      <c r="D57" s="190"/>
    </row>
    <row r="58" spans="1:4" ht="15.75" customHeight="1">
      <c r="A58" s="194" t="s">
        <v>828</v>
      </c>
      <c r="B58" s="195"/>
      <c r="C58" s="196"/>
      <c r="D58" s="190"/>
    </row>
    <row r="59" spans="1:4" ht="15.75" customHeight="1">
      <c r="A59" s="194" t="s">
        <v>829</v>
      </c>
      <c r="B59" s="195"/>
      <c r="C59" s="196"/>
      <c r="D59" s="190"/>
    </row>
    <row r="60" spans="1:4" ht="15.75" customHeight="1">
      <c r="A60" s="191" t="s">
        <v>783</v>
      </c>
      <c r="B60" s="192">
        <f>SUM(B61:B64)</f>
        <v>0</v>
      </c>
      <c r="C60" s="193">
        <v>0</v>
      </c>
      <c r="D60" s="190"/>
    </row>
    <row r="61" spans="1:4" ht="15.75" customHeight="1">
      <c r="A61" s="194" t="s">
        <v>830</v>
      </c>
      <c r="B61" s="195"/>
      <c r="C61" s="196"/>
      <c r="D61" s="190"/>
    </row>
    <row r="62" spans="1:4" ht="15.75" customHeight="1">
      <c r="A62" s="194" t="s">
        <v>831</v>
      </c>
      <c r="B62" s="195"/>
      <c r="C62" s="196"/>
      <c r="D62" s="190"/>
    </row>
    <row r="63" spans="1:4" ht="15.75" customHeight="1">
      <c r="A63" s="194" t="s">
        <v>832</v>
      </c>
      <c r="B63" s="195"/>
      <c r="C63" s="196"/>
      <c r="D63" s="190"/>
    </row>
    <row r="64" spans="1:4" ht="15.75" customHeight="1">
      <c r="A64" s="194" t="s">
        <v>833</v>
      </c>
      <c r="B64" s="195"/>
      <c r="C64" s="196"/>
      <c r="D64" s="190"/>
    </row>
    <row r="65" spans="1:4" ht="15.75" customHeight="1">
      <c r="A65" s="191" t="s">
        <v>784</v>
      </c>
      <c r="B65" s="192">
        <f>SUM(B66:B67)</f>
        <v>0</v>
      </c>
      <c r="C65" s="193">
        <v>0</v>
      </c>
      <c r="D65" s="190"/>
    </row>
    <row r="66" spans="1:4" ht="15.75" customHeight="1">
      <c r="A66" s="194" t="s">
        <v>834</v>
      </c>
      <c r="B66" s="195"/>
      <c r="C66" s="196"/>
      <c r="D66" s="190"/>
    </row>
    <row r="67" spans="1:4" ht="15.75" customHeight="1">
      <c r="A67" s="194" t="s">
        <v>835</v>
      </c>
      <c r="B67" s="195"/>
      <c r="C67" s="196"/>
      <c r="D67" s="190"/>
    </row>
    <row r="68" spans="1:4" ht="15.75" customHeight="1">
      <c r="A68" s="191" t="s">
        <v>785</v>
      </c>
      <c r="B68" s="192">
        <f>SUM(B69:B72)</f>
        <v>0</v>
      </c>
      <c r="C68" s="193">
        <v>0</v>
      </c>
      <c r="D68" s="190"/>
    </row>
    <row r="69" spans="1:4" ht="15.75" customHeight="1">
      <c r="A69" s="194" t="s">
        <v>836</v>
      </c>
      <c r="B69" s="195"/>
      <c r="C69" s="196"/>
      <c r="D69" s="190"/>
    </row>
    <row r="70" spans="1:4" ht="15.75" customHeight="1">
      <c r="A70" s="194" t="s">
        <v>837</v>
      </c>
      <c r="B70" s="195"/>
      <c r="C70" s="196"/>
      <c r="D70" s="190"/>
    </row>
    <row r="71" spans="1:4" ht="15.75" customHeight="1">
      <c r="A71" s="194" t="s">
        <v>838</v>
      </c>
      <c r="B71" s="195"/>
      <c r="C71" s="196"/>
      <c r="D71" s="190"/>
    </row>
    <row r="72" spans="1:4" ht="15.75" customHeight="1">
      <c r="A72" s="194" t="s">
        <v>839</v>
      </c>
      <c r="B72" s="195"/>
      <c r="C72" s="196"/>
      <c r="D72" s="190"/>
    </row>
    <row r="73" spans="1:4" ht="15.75" customHeight="1">
      <c r="A73" s="191" t="s">
        <v>786</v>
      </c>
      <c r="B73" s="192">
        <f>SUM(B74:B75)</f>
        <v>0</v>
      </c>
      <c r="C73" s="193">
        <v>0</v>
      </c>
      <c r="D73" s="190"/>
    </row>
    <row r="74" spans="1:4" ht="15.75" customHeight="1">
      <c r="A74" s="194" t="s">
        <v>753</v>
      </c>
      <c r="B74" s="195"/>
      <c r="C74" s="196"/>
      <c r="D74" s="190"/>
    </row>
    <row r="75" spans="1:4" ht="15.75" customHeight="1">
      <c r="A75" s="194" t="s">
        <v>840</v>
      </c>
      <c r="B75" s="195"/>
      <c r="C75" s="196"/>
      <c r="D75" s="190"/>
    </row>
    <row r="76" spans="1:4" ht="15.75" customHeight="1">
      <c r="A76" s="191" t="s">
        <v>787</v>
      </c>
      <c r="B76" s="192">
        <f>SUM(B77:B80)</f>
        <v>34.43</v>
      </c>
      <c r="C76" s="193">
        <v>3.73</v>
      </c>
      <c r="D76" s="190">
        <f>B76/C76*100</f>
        <v>923.06</v>
      </c>
    </row>
    <row r="77" spans="1:4" ht="15.75" customHeight="1">
      <c r="A77" s="194" t="s">
        <v>841</v>
      </c>
      <c r="B77" s="195"/>
      <c r="C77" s="196"/>
      <c r="D77" s="135"/>
    </row>
    <row r="78" spans="1:4" ht="15.75" customHeight="1">
      <c r="A78" s="194" t="s">
        <v>842</v>
      </c>
      <c r="B78" s="195"/>
      <c r="C78" s="196"/>
      <c r="D78" s="135"/>
    </row>
    <row r="79" spans="1:4" ht="15.75" customHeight="1">
      <c r="A79" s="194" t="s">
        <v>843</v>
      </c>
      <c r="B79" s="195"/>
      <c r="C79" s="196"/>
      <c r="D79" s="135"/>
    </row>
    <row r="80" spans="1:4" ht="17.25" customHeight="1">
      <c r="A80" s="194" t="s">
        <v>755</v>
      </c>
      <c r="B80" s="195">
        <v>34.43</v>
      </c>
      <c r="C80" s="196">
        <v>3.73</v>
      </c>
      <c r="D80" s="135">
        <f>B80/C80*100</f>
        <v>923.06</v>
      </c>
    </row>
    <row r="81" spans="1:4" ht="24" customHeight="1">
      <c r="A81" s="198" t="s">
        <v>788</v>
      </c>
      <c r="B81" s="199"/>
      <c r="C81" s="199"/>
      <c r="D81" s="199"/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64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64.25390625" style="0" customWidth="1"/>
    <col min="2" max="2" width="22.875" style="0" customWidth="1"/>
  </cols>
  <sheetData>
    <row r="1" ht="14.25">
      <c r="A1" s="108" t="s">
        <v>844</v>
      </c>
    </row>
    <row r="2" spans="1:2" ht="28.5" customHeight="1">
      <c r="A2" s="163" t="s">
        <v>845</v>
      </c>
      <c r="B2" s="163"/>
    </row>
    <row r="3" spans="1:2" ht="14.25">
      <c r="A3" s="173"/>
      <c r="B3" s="174" t="s">
        <v>846</v>
      </c>
    </row>
    <row r="4" spans="1:2" ht="19.5" customHeight="1">
      <c r="A4" s="175" t="s">
        <v>847</v>
      </c>
      <c r="B4" s="112" t="s">
        <v>848</v>
      </c>
    </row>
    <row r="5" spans="1:2" ht="16.5" customHeight="1">
      <c r="A5" s="176" t="s">
        <v>849</v>
      </c>
      <c r="B5" s="177"/>
    </row>
    <row r="6" spans="1:2" ht="16.5" customHeight="1">
      <c r="A6" s="178" t="s">
        <v>850</v>
      </c>
      <c r="B6" s="177"/>
    </row>
    <row r="7" spans="1:2" ht="16.5" customHeight="1">
      <c r="A7" s="178" t="s">
        <v>851</v>
      </c>
      <c r="B7" s="177"/>
    </row>
    <row r="8" spans="1:2" ht="16.5" customHeight="1">
      <c r="A8" s="178" t="s">
        <v>852</v>
      </c>
      <c r="B8" s="177"/>
    </row>
    <row r="9" spans="1:2" ht="16.5" customHeight="1">
      <c r="A9" s="176" t="s">
        <v>853</v>
      </c>
      <c r="B9" s="177"/>
    </row>
    <row r="10" spans="1:2" ht="16.5" customHeight="1">
      <c r="A10" s="178" t="s">
        <v>854</v>
      </c>
      <c r="B10" s="177"/>
    </row>
    <row r="11" spans="1:2" ht="16.5" customHeight="1">
      <c r="A11" s="178" t="s">
        <v>855</v>
      </c>
      <c r="B11" s="177"/>
    </row>
    <row r="12" spans="1:2" ht="16.5" customHeight="1">
      <c r="A12" s="178" t="s">
        <v>856</v>
      </c>
      <c r="B12" s="177"/>
    </row>
    <row r="13" spans="1:2" ht="16.5" customHeight="1">
      <c r="A13" s="178" t="s">
        <v>857</v>
      </c>
      <c r="B13" s="177"/>
    </row>
    <row r="14" spans="1:2" ht="16.5" customHeight="1">
      <c r="A14" s="178" t="s">
        <v>858</v>
      </c>
      <c r="B14" s="177"/>
    </row>
    <row r="15" spans="1:2" ht="16.5" customHeight="1">
      <c r="A15" s="178" t="s">
        <v>859</v>
      </c>
      <c r="B15" s="177"/>
    </row>
    <row r="16" spans="1:2" ht="16.5" customHeight="1">
      <c r="A16" s="178" t="s">
        <v>860</v>
      </c>
      <c r="B16" s="177"/>
    </row>
    <row r="17" spans="1:2" ht="16.5" customHeight="1">
      <c r="A17" s="178" t="s">
        <v>861</v>
      </c>
      <c r="B17" s="177"/>
    </row>
    <row r="18" spans="1:2" ht="16.5" customHeight="1">
      <c r="A18" s="178" t="s">
        <v>862</v>
      </c>
      <c r="B18" s="177"/>
    </row>
    <row r="19" spans="1:2" ht="16.5" customHeight="1">
      <c r="A19" s="179" t="s">
        <v>863</v>
      </c>
      <c r="B19" s="177"/>
    </row>
    <row r="20" spans="1:2" ht="16.5" customHeight="1">
      <c r="A20" s="178" t="s">
        <v>864</v>
      </c>
      <c r="B20" s="177"/>
    </row>
    <row r="21" spans="1:2" ht="16.5" customHeight="1">
      <c r="A21" s="178" t="s">
        <v>865</v>
      </c>
      <c r="B21" s="177"/>
    </row>
    <row r="22" spans="1:2" ht="16.5" customHeight="1">
      <c r="A22" s="178" t="s">
        <v>866</v>
      </c>
      <c r="B22" s="177"/>
    </row>
    <row r="23" spans="1:2" ht="16.5" customHeight="1">
      <c r="A23" s="178" t="s">
        <v>867</v>
      </c>
      <c r="B23" s="177"/>
    </row>
    <row r="24" spans="1:2" ht="16.5" customHeight="1">
      <c r="A24" s="178" t="s">
        <v>868</v>
      </c>
      <c r="B24" s="177"/>
    </row>
    <row r="25" spans="1:2" ht="16.5" customHeight="1">
      <c r="A25" s="176" t="s">
        <v>869</v>
      </c>
      <c r="B25" s="177"/>
    </row>
    <row r="26" spans="1:2" ht="16.5" customHeight="1">
      <c r="A26" s="178" t="s">
        <v>870</v>
      </c>
      <c r="B26" s="177"/>
    </row>
    <row r="27" spans="1:2" ht="16.5" customHeight="1">
      <c r="A27" s="178" t="s">
        <v>871</v>
      </c>
      <c r="B27" s="177"/>
    </row>
    <row r="28" spans="1:2" ht="16.5" customHeight="1">
      <c r="A28" s="178" t="s">
        <v>872</v>
      </c>
      <c r="B28" s="177"/>
    </row>
    <row r="29" spans="1:2" ht="16.5" customHeight="1">
      <c r="A29" s="178" t="s">
        <v>871</v>
      </c>
      <c r="B29" s="177"/>
    </row>
    <row r="30" spans="1:2" ht="16.5" customHeight="1">
      <c r="A30" s="178" t="s">
        <v>873</v>
      </c>
      <c r="B30" s="177"/>
    </row>
    <row r="31" spans="1:2" ht="16.5" customHeight="1">
      <c r="A31" s="178" t="s">
        <v>871</v>
      </c>
      <c r="B31" s="177"/>
    </row>
    <row r="32" spans="1:2" ht="16.5" customHeight="1">
      <c r="A32" s="178" t="s">
        <v>874</v>
      </c>
      <c r="B32" s="177"/>
    </row>
    <row r="33" spans="1:2" ht="16.5" customHeight="1">
      <c r="A33" s="178" t="s">
        <v>871</v>
      </c>
      <c r="B33" s="177"/>
    </row>
    <row r="34" spans="1:2" ht="16.5" customHeight="1">
      <c r="A34" s="178" t="s">
        <v>875</v>
      </c>
      <c r="B34" s="177"/>
    </row>
    <row r="35" spans="1:2" ht="16.5" customHeight="1">
      <c r="A35" s="178" t="s">
        <v>871</v>
      </c>
      <c r="B35" s="177"/>
    </row>
    <row r="36" spans="1:2" ht="16.5" customHeight="1">
      <c r="A36" s="178" t="s">
        <v>876</v>
      </c>
      <c r="B36" s="177"/>
    </row>
    <row r="37" spans="1:2" ht="16.5" customHeight="1">
      <c r="A37" s="178" t="s">
        <v>871</v>
      </c>
      <c r="B37" s="177"/>
    </row>
    <row r="38" spans="1:2" ht="16.5" customHeight="1">
      <c r="A38" s="178" t="s">
        <v>877</v>
      </c>
      <c r="B38" s="177"/>
    </row>
    <row r="39" spans="1:2" ht="16.5" customHeight="1">
      <c r="A39" s="178" t="s">
        <v>871</v>
      </c>
      <c r="B39" s="177"/>
    </row>
    <row r="40" spans="1:2" ht="16.5" customHeight="1">
      <c r="A40" s="178" t="s">
        <v>878</v>
      </c>
      <c r="B40" s="177"/>
    </row>
    <row r="41" spans="1:2" ht="16.5" customHeight="1">
      <c r="A41" s="178" t="s">
        <v>871</v>
      </c>
      <c r="B41" s="177"/>
    </row>
    <row r="42" spans="1:2" ht="16.5" customHeight="1">
      <c r="A42" s="178" t="s">
        <v>879</v>
      </c>
      <c r="B42" s="177"/>
    </row>
    <row r="43" spans="1:2" ht="16.5" customHeight="1">
      <c r="A43" s="178" t="s">
        <v>871</v>
      </c>
      <c r="B43" s="177"/>
    </row>
    <row r="44" spans="1:2" ht="16.5" customHeight="1">
      <c r="A44" s="178" t="s">
        <v>880</v>
      </c>
      <c r="B44" s="177"/>
    </row>
    <row r="45" spans="1:2" ht="16.5" customHeight="1">
      <c r="A45" s="178" t="s">
        <v>871</v>
      </c>
      <c r="B45" s="177"/>
    </row>
    <row r="46" spans="1:2" ht="16.5" customHeight="1">
      <c r="A46" s="178" t="s">
        <v>881</v>
      </c>
      <c r="B46" s="177"/>
    </row>
    <row r="47" spans="1:2" ht="16.5" customHeight="1">
      <c r="A47" s="178" t="s">
        <v>871</v>
      </c>
      <c r="B47" s="177"/>
    </row>
    <row r="48" spans="1:2" ht="16.5" customHeight="1">
      <c r="A48" s="178" t="s">
        <v>882</v>
      </c>
      <c r="B48" s="177"/>
    </row>
    <row r="49" spans="1:2" ht="16.5" customHeight="1">
      <c r="A49" s="178" t="s">
        <v>871</v>
      </c>
      <c r="B49" s="177"/>
    </row>
    <row r="50" spans="1:2" ht="16.5" customHeight="1">
      <c r="A50" s="178" t="s">
        <v>883</v>
      </c>
      <c r="B50" s="177"/>
    </row>
    <row r="51" spans="1:2" ht="16.5" customHeight="1">
      <c r="A51" s="178" t="s">
        <v>871</v>
      </c>
      <c r="B51" s="177"/>
    </row>
    <row r="52" spans="1:2" ht="16.5" customHeight="1">
      <c r="A52" s="178" t="s">
        <v>884</v>
      </c>
      <c r="B52" s="177"/>
    </row>
    <row r="53" spans="1:2" ht="16.5" customHeight="1">
      <c r="A53" s="178" t="s">
        <v>871</v>
      </c>
      <c r="B53" s="177"/>
    </row>
    <row r="54" spans="1:2" ht="16.5" customHeight="1">
      <c r="A54" s="178" t="s">
        <v>885</v>
      </c>
      <c r="B54" s="177"/>
    </row>
    <row r="55" spans="1:2" ht="16.5" customHeight="1">
      <c r="A55" s="178" t="s">
        <v>871</v>
      </c>
      <c r="B55" s="177"/>
    </row>
    <row r="56" spans="1:2" ht="16.5" customHeight="1">
      <c r="A56" s="178" t="s">
        <v>886</v>
      </c>
      <c r="B56" s="177"/>
    </row>
    <row r="57" spans="1:2" ht="16.5" customHeight="1">
      <c r="A57" s="178" t="s">
        <v>871</v>
      </c>
      <c r="B57" s="177"/>
    </row>
    <row r="58" spans="1:2" ht="16.5" customHeight="1">
      <c r="A58" s="178" t="s">
        <v>887</v>
      </c>
      <c r="B58" s="177"/>
    </row>
    <row r="59" spans="1:2" ht="16.5" customHeight="1">
      <c r="A59" s="178" t="s">
        <v>871</v>
      </c>
      <c r="B59" s="177"/>
    </row>
    <row r="60" spans="1:2" ht="16.5" customHeight="1">
      <c r="A60" s="178" t="s">
        <v>888</v>
      </c>
      <c r="B60" s="177"/>
    </row>
    <row r="61" spans="1:2" ht="16.5" customHeight="1">
      <c r="A61" s="178" t="s">
        <v>871</v>
      </c>
      <c r="B61" s="177"/>
    </row>
    <row r="62" spans="1:2" ht="16.5" customHeight="1">
      <c r="A62" s="178" t="s">
        <v>889</v>
      </c>
      <c r="B62" s="177"/>
    </row>
    <row r="63" spans="1:2" ht="18.75" customHeight="1">
      <c r="A63" s="180" t="s">
        <v>890</v>
      </c>
      <c r="B63" s="180"/>
    </row>
    <row r="64" spans="1:2" ht="53.25" customHeight="1">
      <c r="A64" s="181" t="s">
        <v>891</v>
      </c>
      <c r="B64" s="182"/>
    </row>
  </sheetData>
  <sheetProtection/>
  <mergeCells count="2">
    <mergeCell ref="A2:B2"/>
    <mergeCell ref="A64:B64"/>
  </mergeCells>
  <printOptions/>
  <pageMargins left="0.71" right="0.71" top="0.75" bottom="0.75" header="0.31" footer="0.31"/>
  <pageSetup fitToHeight="0" fitToWidth="1" orientation="portrait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17"/>
  <sheetViews>
    <sheetView showZeros="0" zoomScaleSheetLayoutView="100" workbookViewId="0" topLeftCell="A1">
      <selection activeCell="A3" sqref="A3"/>
    </sheetView>
  </sheetViews>
  <sheetFormatPr defaultColWidth="9.00390625" defaultRowHeight="14.25"/>
  <cols>
    <col min="1" max="1" width="19.875" style="162" customWidth="1"/>
    <col min="2" max="2" width="17.25390625" style="162" customWidth="1"/>
    <col min="3" max="3" width="14.125" style="162" customWidth="1"/>
    <col min="4" max="4" width="17.375" style="162" customWidth="1"/>
    <col min="5" max="5" width="15.00390625" style="162" customWidth="1"/>
    <col min="6" max="16384" width="9.00390625" style="162" customWidth="1"/>
  </cols>
  <sheetData>
    <row r="1" spans="1:256" ht="14.25">
      <c r="A1" s="108" t="s">
        <v>892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:5" ht="54.75" customHeight="1">
      <c r="A2" s="163" t="s">
        <v>893</v>
      </c>
      <c r="B2" s="163"/>
      <c r="C2" s="163"/>
      <c r="D2" s="163"/>
      <c r="E2" s="163"/>
    </row>
    <row r="3" spans="1:5" ht="21" customHeight="1">
      <c r="A3" s="164"/>
      <c r="B3" s="164"/>
      <c r="C3" s="164"/>
      <c r="D3" s="164"/>
      <c r="E3" s="165" t="s">
        <v>56</v>
      </c>
    </row>
    <row r="4" spans="1:5" ht="24" customHeight="1">
      <c r="A4" s="166" t="s">
        <v>894</v>
      </c>
      <c r="B4" s="166" t="s">
        <v>895</v>
      </c>
      <c r="C4" s="166" t="s">
        <v>896</v>
      </c>
      <c r="D4" s="166" t="s">
        <v>897</v>
      </c>
      <c r="E4" s="166" t="s">
        <v>898</v>
      </c>
    </row>
    <row r="5" spans="1:5" ht="24" customHeight="1">
      <c r="A5" s="167" t="s">
        <v>899</v>
      </c>
      <c r="B5" s="167"/>
      <c r="C5" s="168"/>
      <c r="D5" s="168"/>
      <c r="E5" s="168"/>
    </row>
    <row r="6" spans="1:5" ht="24" customHeight="1">
      <c r="A6" s="167" t="s">
        <v>899</v>
      </c>
      <c r="B6" s="167"/>
      <c r="C6" s="168"/>
      <c r="D6" s="168"/>
      <c r="E6" s="168"/>
    </row>
    <row r="7" spans="1:5" ht="24" customHeight="1">
      <c r="A7" s="167" t="s">
        <v>899</v>
      </c>
      <c r="B7" s="167"/>
      <c r="C7" s="168"/>
      <c r="D7" s="168"/>
      <c r="E7" s="168"/>
    </row>
    <row r="8" spans="1:5" ht="24" customHeight="1">
      <c r="A8" s="167" t="s">
        <v>899</v>
      </c>
      <c r="B8" s="167"/>
      <c r="C8" s="168"/>
      <c r="D8" s="168"/>
      <c r="E8" s="168"/>
    </row>
    <row r="9" spans="1:5" ht="24" customHeight="1">
      <c r="A9" s="167" t="s">
        <v>899</v>
      </c>
      <c r="B9" s="167"/>
      <c r="C9" s="168"/>
      <c r="D9" s="168"/>
      <c r="E9" s="168"/>
    </row>
    <row r="10" spans="1:5" ht="24" customHeight="1">
      <c r="A10" s="167" t="s">
        <v>899</v>
      </c>
      <c r="B10" s="167"/>
      <c r="C10" s="168"/>
      <c r="D10" s="168"/>
      <c r="E10" s="168"/>
    </row>
    <row r="11" spans="1:5" ht="24" customHeight="1">
      <c r="A11" s="167" t="s">
        <v>899</v>
      </c>
      <c r="B11" s="167"/>
      <c r="C11" s="168"/>
      <c r="D11" s="168"/>
      <c r="E11" s="168"/>
    </row>
    <row r="12" spans="1:5" ht="24" customHeight="1">
      <c r="A12" s="167" t="s">
        <v>899</v>
      </c>
      <c r="B12" s="167"/>
      <c r="C12" s="168"/>
      <c r="D12" s="168"/>
      <c r="E12" s="168"/>
    </row>
    <row r="13" spans="1:5" ht="24" customHeight="1">
      <c r="A13" s="167" t="s">
        <v>899</v>
      </c>
      <c r="B13" s="167"/>
      <c r="C13" s="168"/>
      <c r="D13" s="168"/>
      <c r="E13" s="168"/>
    </row>
    <row r="14" spans="1:5" ht="24" customHeight="1">
      <c r="A14" s="167" t="s">
        <v>899</v>
      </c>
      <c r="B14" s="167"/>
      <c r="C14" s="168"/>
      <c r="D14" s="168"/>
      <c r="E14" s="168"/>
    </row>
    <row r="15" spans="1:5" ht="24" customHeight="1">
      <c r="A15" s="167" t="s">
        <v>900</v>
      </c>
      <c r="B15" s="167"/>
      <c r="C15" s="168"/>
      <c r="D15" s="168"/>
      <c r="E15" s="168"/>
    </row>
    <row r="16" spans="1:5" ht="24" customHeight="1">
      <c r="A16" s="166" t="s">
        <v>791</v>
      </c>
      <c r="B16" s="166"/>
      <c r="C16" s="169"/>
      <c r="D16" s="169"/>
      <c r="E16" s="169"/>
    </row>
    <row r="17" spans="1:5" ht="48.75" customHeight="1">
      <c r="A17" s="170" t="s">
        <v>891</v>
      </c>
      <c r="B17" s="171"/>
      <c r="C17" s="172"/>
      <c r="D17" s="172"/>
      <c r="E17" s="172"/>
    </row>
  </sheetData>
  <sheetProtection/>
  <mergeCells count="2">
    <mergeCell ref="A2:E2"/>
    <mergeCell ref="A17:E17"/>
  </mergeCells>
  <printOptions horizontalCentered="1"/>
  <pageMargins left="0.51" right="0.59" top="0.75" bottom="0.75" header="0.31" footer="0.31"/>
  <pageSetup firstPageNumber="25" useFirstPageNumber="1"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Administrator</cp:lastModifiedBy>
  <cp:lastPrinted>2018-01-19T08:43:00Z</cp:lastPrinted>
  <dcterms:created xsi:type="dcterms:W3CDTF">2008-01-10T09:59:00Z</dcterms:created>
  <dcterms:modified xsi:type="dcterms:W3CDTF">2019-07-09T03:12:45Z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